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1075" windowHeight="10035"/>
  </bookViews>
  <sheets>
    <sheet name="1" sheetId="2" r:id="rId1"/>
    <sheet name="2" sheetId="1" r:id="rId2"/>
    <sheet name="3" sheetId="11" r:id="rId3"/>
    <sheet name="4" sheetId="3" r:id="rId4"/>
    <sheet name="5" sheetId="4" r:id="rId5"/>
    <sheet name="6" sheetId="12" r:id="rId6"/>
    <sheet name="7" sheetId="6" r:id="rId7"/>
    <sheet name="8" sheetId="7" r:id="rId8"/>
    <sheet name="9" sheetId="8" r:id="rId9"/>
    <sheet name="10" sheetId="9" r:id="rId10"/>
    <sheet name="11" sheetId="10" r:id="rId11"/>
  </sheets>
  <definedNames>
    <definedName name="_xlnm.Print_Area" localSheetId="0">'1'!$A$1:$C$42</definedName>
    <definedName name="_xlnm.Print_Area" localSheetId="4">'5'!$A$1:$E$22</definedName>
    <definedName name="_xlnm.Print_Area" localSheetId="6">'7'!$A$1:$K$10</definedName>
    <definedName name="_xlnm.Print_Area" localSheetId="7">'8'!$A$1:$K$10</definedName>
  </definedNames>
  <calcPr calcId="145621"/>
</workbook>
</file>

<file path=xl/calcChain.xml><?xml version="1.0" encoding="utf-8"?>
<calcChain xmlns="http://schemas.openxmlformats.org/spreadsheetml/2006/main">
  <c r="I7" i="3" l="1"/>
  <c r="I8" i="3"/>
  <c r="I10" i="3"/>
  <c r="I11" i="3"/>
  <c r="I6" i="3"/>
  <c r="N53" i="12" l="1"/>
  <c r="O53" i="12"/>
  <c r="N42" i="12" l="1"/>
  <c r="O42" i="12"/>
  <c r="E16" i="4" l="1"/>
  <c r="E17" i="4"/>
  <c r="E19" i="4"/>
  <c r="E12" i="4"/>
  <c r="E11" i="4"/>
  <c r="E10" i="4"/>
  <c r="E9" i="4"/>
  <c r="E8" i="4"/>
  <c r="E7" i="4"/>
  <c r="F118" i="12" l="1"/>
  <c r="G118" i="12" s="1"/>
  <c r="E118" i="12"/>
  <c r="M115" i="12"/>
  <c r="M117" i="12"/>
  <c r="M119" i="12"/>
  <c r="F117" i="12"/>
  <c r="E117" i="12"/>
  <c r="G119" i="12"/>
  <c r="F119" i="12"/>
  <c r="E119" i="12"/>
  <c r="G117" i="12"/>
  <c r="F115" i="12"/>
  <c r="G115" i="12" s="1"/>
  <c r="E115" i="12"/>
  <c r="F112" i="12"/>
  <c r="G112" i="12" s="1"/>
  <c r="E112" i="12"/>
  <c r="E105" i="12"/>
  <c r="F105" i="12"/>
  <c r="E106" i="12"/>
  <c r="F106" i="12"/>
  <c r="G106" i="12" s="1"/>
  <c r="E107" i="12"/>
  <c r="F107" i="12"/>
  <c r="E108" i="12"/>
  <c r="F108" i="12"/>
  <c r="G108" i="12" s="1"/>
  <c r="E109" i="12"/>
  <c r="F109" i="12"/>
  <c r="E104" i="12"/>
  <c r="G109" i="12"/>
  <c r="G107" i="12"/>
  <c r="G105" i="12"/>
  <c r="G104" i="12"/>
  <c r="G103" i="12"/>
  <c r="G102" i="12"/>
  <c r="G99" i="12"/>
  <c r="G98" i="12"/>
  <c r="G97" i="12"/>
  <c r="G96" i="12"/>
  <c r="G91" i="12"/>
  <c r="G89" i="12"/>
  <c r="G80" i="12"/>
  <c r="G79" i="12"/>
  <c r="G77" i="12"/>
  <c r="G76" i="12"/>
  <c r="G74" i="12"/>
  <c r="G68" i="12"/>
  <c r="G65" i="12"/>
  <c r="G64" i="12"/>
  <c r="G62" i="12"/>
  <c r="G59" i="12"/>
  <c r="G56" i="12"/>
  <c r="G50" i="12"/>
  <c r="G49" i="12"/>
  <c r="G47" i="12"/>
  <c r="G44" i="12"/>
  <c r="G36" i="12"/>
  <c r="G34" i="12"/>
  <c r="G32" i="12"/>
  <c r="G28" i="12"/>
  <c r="G27" i="12"/>
  <c r="G24" i="12"/>
  <c r="G21" i="12"/>
  <c r="G19" i="12"/>
  <c r="G17" i="12"/>
  <c r="G16" i="12"/>
  <c r="G15" i="12"/>
  <c r="G14" i="12"/>
  <c r="G13" i="12"/>
  <c r="G9" i="12"/>
  <c r="G8" i="12"/>
  <c r="G7" i="12"/>
  <c r="J5" i="12"/>
  <c r="F7" i="12"/>
  <c r="S119" i="12"/>
  <c r="S115" i="12"/>
  <c r="S109" i="12"/>
  <c r="S108" i="12"/>
  <c r="S107" i="12"/>
  <c r="S106" i="12"/>
  <c r="S105" i="12"/>
  <c r="S104" i="12"/>
  <c r="S103" i="12"/>
  <c r="S102" i="12"/>
  <c r="S101" i="12"/>
  <c r="S100" i="12" s="1"/>
  <c r="S94" i="12" s="1"/>
  <c r="S99" i="12"/>
  <c r="S98" i="12"/>
  <c r="S97" i="12"/>
  <c r="S96" i="12"/>
  <c r="S95" i="12"/>
  <c r="S91" i="12"/>
  <c r="S90" i="12"/>
  <c r="S89" i="12"/>
  <c r="S88" i="12"/>
  <c r="S87" i="12"/>
  <c r="S86" i="12"/>
  <c r="S85" i="12"/>
  <c r="S84" i="12"/>
  <c r="S83" i="12"/>
  <c r="S82" i="12"/>
  <c r="S80" i="12"/>
  <c r="S79" i="12"/>
  <c r="S77" i="12"/>
  <c r="S76" i="12"/>
  <c r="S75" i="12"/>
  <c r="S74" i="12"/>
  <c r="S73" i="12"/>
  <c r="S72" i="12"/>
  <c r="S71" i="12"/>
  <c r="S69" i="12" s="1"/>
  <c r="S70" i="12"/>
  <c r="S68" i="12"/>
  <c r="S67" i="12"/>
  <c r="S66" i="12" s="1"/>
  <c r="S65" i="12"/>
  <c r="S64" i="12"/>
  <c r="S63" i="12"/>
  <c r="S62" i="12"/>
  <c r="S61" i="12"/>
  <c r="S60" i="12" s="1"/>
  <c r="S59" i="12"/>
  <c r="S58" i="12" s="1"/>
  <c r="S57" i="12"/>
  <c r="S56" i="12"/>
  <c r="S55" i="12"/>
  <c r="S53" i="12" s="1"/>
  <c r="S54" i="12"/>
  <c r="S52" i="12"/>
  <c r="S51" i="12"/>
  <c r="S50" i="12"/>
  <c r="S49" i="12"/>
  <c r="S48" i="12"/>
  <c r="S46" i="12" s="1"/>
  <c r="S45" i="12"/>
  <c r="S44" i="12"/>
  <c r="S40" i="12"/>
  <c r="S30" i="12"/>
  <c r="S29" i="12"/>
  <c r="S28" i="12"/>
  <c r="S26" i="12" s="1"/>
  <c r="S27" i="12"/>
  <c r="S25" i="12"/>
  <c r="S24" i="12"/>
  <c r="S23" i="12"/>
  <c r="S22" i="12" s="1"/>
  <c r="S21" i="12"/>
  <c r="S20" i="12"/>
  <c r="S19" i="12"/>
  <c r="S18" i="12" s="1"/>
  <c r="S17" i="12"/>
  <c r="S16" i="12"/>
  <c r="S15" i="12"/>
  <c r="S14" i="12"/>
  <c r="S13" i="12"/>
  <c r="S12" i="12" s="1"/>
  <c r="S11" i="12" s="1"/>
  <c r="S10" i="12" s="1"/>
  <c r="S5" i="12"/>
  <c r="P5" i="12"/>
  <c r="M5" i="12"/>
  <c r="P119" i="12"/>
  <c r="P115" i="12"/>
  <c r="P114" i="12"/>
  <c r="P113" i="12"/>
  <c r="P112" i="12"/>
  <c r="P111" i="12"/>
  <c r="P110" i="12"/>
  <c r="P109" i="12"/>
  <c r="P108" i="12"/>
  <c r="P107" i="12"/>
  <c r="P106" i="12"/>
  <c r="P105" i="12"/>
  <c r="P104" i="12"/>
  <c r="P103" i="12"/>
  <c r="P102" i="12"/>
  <c r="P101" i="12"/>
  <c r="P99" i="12"/>
  <c r="P98" i="12"/>
  <c r="P97" i="12"/>
  <c r="P96" i="12"/>
  <c r="P95" i="12" s="1"/>
  <c r="P93" i="12"/>
  <c r="P92" i="12"/>
  <c r="P91" i="12"/>
  <c r="P90" i="12"/>
  <c r="P89" i="12"/>
  <c r="P88" i="12"/>
  <c r="P87" i="12"/>
  <c r="P86" i="12"/>
  <c r="P85" i="12"/>
  <c r="P84" i="12"/>
  <c r="P83" i="12"/>
  <c r="P82" i="12"/>
  <c r="P80" i="12"/>
  <c r="P79" i="12"/>
  <c r="P77" i="12"/>
  <c r="P75" i="12" s="1"/>
  <c r="P76" i="12"/>
  <c r="P74" i="12"/>
  <c r="P72" i="12"/>
  <c r="P71" i="12"/>
  <c r="P70" i="12"/>
  <c r="P68" i="12"/>
  <c r="P65" i="12"/>
  <c r="P64" i="12"/>
  <c r="P63" i="12"/>
  <c r="P62" i="12"/>
  <c r="P61" i="12" s="1"/>
  <c r="P60" i="12" s="1"/>
  <c r="P59" i="12"/>
  <c r="P58" i="12" s="1"/>
  <c r="P57" i="12"/>
  <c r="P56" i="12"/>
  <c r="P55" i="12"/>
  <c r="P54" i="12"/>
  <c r="P52" i="12"/>
  <c r="P51" i="12"/>
  <c r="P50" i="12"/>
  <c r="P49" i="12"/>
  <c r="P48" i="12"/>
  <c r="P45" i="12"/>
  <c r="P44" i="12"/>
  <c r="P40" i="12"/>
  <c r="P39" i="12"/>
  <c r="G39" i="12" s="1"/>
  <c r="P38" i="12"/>
  <c r="P37" i="12"/>
  <c r="G37" i="12" s="1"/>
  <c r="P36" i="12"/>
  <c r="P35" i="12"/>
  <c r="G35" i="12" s="1"/>
  <c r="P34" i="12"/>
  <c r="P25" i="12"/>
  <c r="P32" i="12"/>
  <c r="P31" i="12"/>
  <c r="G31" i="12" s="1"/>
  <c r="P30" i="12"/>
  <c r="P29" i="12"/>
  <c r="G29" i="12" s="1"/>
  <c r="P28" i="12"/>
  <c r="P26" i="12" s="1"/>
  <c r="G26" i="12" s="1"/>
  <c r="P27" i="12"/>
  <c r="P24" i="12"/>
  <c r="P23" i="12"/>
  <c r="P21" i="12"/>
  <c r="P20" i="12"/>
  <c r="P18" i="12" s="1"/>
  <c r="G18" i="12" s="1"/>
  <c r="P19" i="12"/>
  <c r="P17" i="12"/>
  <c r="P16" i="12"/>
  <c r="P15" i="12"/>
  <c r="P14" i="12"/>
  <c r="P13" i="12" s="1"/>
  <c r="P9" i="12"/>
  <c r="P8" i="12"/>
  <c r="L6" i="12"/>
  <c r="K6" i="12"/>
  <c r="M33" i="12"/>
  <c r="M6" i="12" s="1"/>
  <c r="M112" i="12"/>
  <c r="M109" i="12"/>
  <c r="M108" i="12"/>
  <c r="M107" i="12"/>
  <c r="M106" i="12"/>
  <c r="M105" i="12"/>
  <c r="M104" i="12"/>
  <c r="M103" i="12"/>
  <c r="M102" i="12"/>
  <c r="M101" i="12"/>
  <c r="M100" i="12"/>
  <c r="M99" i="12"/>
  <c r="M98" i="12"/>
  <c r="M97" i="12"/>
  <c r="M96" i="12"/>
  <c r="M95" i="12" s="1"/>
  <c r="M91" i="12"/>
  <c r="M90" i="12"/>
  <c r="M89" i="12"/>
  <c r="M88" i="12"/>
  <c r="M87" i="12"/>
  <c r="M86" i="12"/>
  <c r="M85" i="12"/>
  <c r="M84" i="12"/>
  <c r="M83" i="12"/>
  <c r="M82" i="12"/>
  <c r="M80" i="12"/>
  <c r="M79" i="12"/>
  <c r="M77" i="12"/>
  <c r="M76" i="12"/>
  <c r="M75" i="12" s="1"/>
  <c r="M74" i="12"/>
  <c r="M73" i="12" s="1"/>
  <c r="M72" i="12"/>
  <c r="M71" i="12"/>
  <c r="M70" i="12"/>
  <c r="M69" i="12" s="1"/>
  <c r="M68" i="12"/>
  <c r="M67" i="12" s="1"/>
  <c r="M65" i="12"/>
  <c r="M64" i="12"/>
  <c r="M63" i="12"/>
  <c r="M62" i="12"/>
  <c r="M61" i="12" s="1"/>
  <c r="M59" i="12"/>
  <c r="M58" i="12"/>
  <c r="M57" i="12"/>
  <c r="M56" i="12"/>
  <c r="M55" i="12"/>
  <c r="M54" i="12"/>
  <c r="M53" i="12" s="1"/>
  <c r="M52" i="12"/>
  <c r="M51" i="12"/>
  <c r="M50" i="12"/>
  <c r="M49" i="12"/>
  <c r="M48" i="12"/>
  <c r="M46" i="12" s="1"/>
  <c r="M47" i="12"/>
  <c r="M45" i="12"/>
  <c r="M44" i="12"/>
  <c r="J44" i="12"/>
  <c r="K46" i="12"/>
  <c r="L46" i="12"/>
  <c r="N46" i="12"/>
  <c r="O46" i="12"/>
  <c r="Q46" i="12"/>
  <c r="R46" i="12"/>
  <c r="R43" i="12" s="1"/>
  <c r="I46" i="12"/>
  <c r="H46" i="12"/>
  <c r="J119" i="12"/>
  <c r="J118" i="12"/>
  <c r="J112" i="12"/>
  <c r="J109" i="12"/>
  <c r="J108" i="12"/>
  <c r="J107" i="12"/>
  <c r="J106" i="12"/>
  <c r="J105" i="12"/>
  <c r="J104" i="12"/>
  <c r="J103" i="12"/>
  <c r="J102" i="12"/>
  <c r="J101" i="12"/>
  <c r="J100" i="12" s="1"/>
  <c r="J99" i="12"/>
  <c r="J98" i="12"/>
  <c r="J97" i="12"/>
  <c r="J96" i="12"/>
  <c r="J95" i="12" s="1"/>
  <c r="J91" i="12"/>
  <c r="J90" i="12"/>
  <c r="J89" i="12"/>
  <c r="J88" i="12"/>
  <c r="J87" i="12"/>
  <c r="J86" i="12"/>
  <c r="J85" i="12"/>
  <c r="J84" i="12"/>
  <c r="J83" i="12"/>
  <c r="J82" i="12"/>
  <c r="J80" i="12"/>
  <c r="J79" i="12"/>
  <c r="J77" i="12"/>
  <c r="J76" i="12"/>
  <c r="J74" i="12"/>
  <c r="J72" i="12"/>
  <c r="J71" i="12"/>
  <c r="J70" i="12"/>
  <c r="J68" i="12"/>
  <c r="J67" i="12" s="1"/>
  <c r="J65" i="12"/>
  <c r="J64" i="12"/>
  <c r="J63" i="12"/>
  <c r="J62" i="12"/>
  <c r="J59" i="12"/>
  <c r="J57" i="12"/>
  <c r="J56" i="12"/>
  <c r="J55" i="12"/>
  <c r="J54" i="12"/>
  <c r="J53" i="12" s="1"/>
  <c r="J52" i="12"/>
  <c r="J51" i="12"/>
  <c r="J50" i="12"/>
  <c r="J49" i="12"/>
  <c r="J48" i="12"/>
  <c r="J47" i="12"/>
  <c r="J45" i="12"/>
  <c r="J10" i="12"/>
  <c r="J6" i="12" s="1"/>
  <c r="J75" i="12"/>
  <c r="J73" i="12"/>
  <c r="J61" i="12"/>
  <c r="J58" i="12"/>
  <c r="P73" i="12"/>
  <c r="P67" i="12"/>
  <c r="P53" i="12"/>
  <c r="R100" i="12"/>
  <c r="R95" i="12"/>
  <c r="R81" i="12"/>
  <c r="R78" i="12" s="1"/>
  <c r="R75" i="12"/>
  <c r="R73" i="12"/>
  <c r="R69" i="12"/>
  <c r="R67" i="12"/>
  <c r="R66" i="12" s="1"/>
  <c r="R61" i="12"/>
  <c r="R60" i="12" s="1"/>
  <c r="R53" i="12"/>
  <c r="R22" i="12"/>
  <c r="R18" i="12"/>
  <c r="R13" i="12"/>
  <c r="R12" i="12" s="1"/>
  <c r="R11" i="12" s="1"/>
  <c r="R10" i="12" s="1"/>
  <c r="R6" i="12" s="1"/>
  <c r="L100" i="12"/>
  <c r="L95" i="12"/>
  <c r="F90" i="12"/>
  <c r="F88" i="12"/>
  <c r="L81" i="12"/>
  <c r="L78" i="12" s="1"/>
  <c r="L75" i="12"/>
  <c r="L73" i="12"/>
  <c r="L69" i="12"/>
  <c r="L67" i="12"/>
  <c r="L66" i="12" s="1"/>
  <c r="L61" i="12"/>
  <c r="L60" i="12"/>
  <c r="L58" i="12"/>
  <c r="L53" i="12"/>
  <c r="F51" i="12"/>
  <c r="F50" i="12"/>
  <c r="L43" i="12"/>
  <c r="L42" i="12" s="1"/>
  <c r="O100" i="12"/>
  <c r="O95" i="12"/>
  <c r="O81" i="12"/>
  <c r="O78" i="12" s="1"/>
  <c r="O75" i="12"/>
  <c r="O73" i="12"/>
  <c r="O69" i="12"/>
  <c r="O67" i="12"/>
  <c r="O66" i="12"/>
  <c r="O61" i="12"/>
  <c r="O60" i="12" s="1"/>
  <c r="O58" i="12"/>
  <c r="O43" i="12"/>
  <c r="O26" i="12"/>
  <c r="O22" i="12"/>
  <c r="F22" i="12" s="1"/>
  <c r="O18" i="12"/>
  <c r="O13" i="12"/>
  <c r="O7" i="12"/>
  <c r="I100" i="12"/>
  <c r="I95" i="12"/>
  <c r="I81" i="12"/>
  <c r="I78" i="12" s="1"/>
  <c r="I75" i="12"/>
  <c r="I73" i="12"/>
  <c r="I69" i="12"/>
  <c r="I66" i="12" s="1"/>
  <c r="I67" i="12"/>
  <c r="I61" i="12"/>
  <c r="I60" i="12" s="1"/>
  <c r="I58" i="12"/>
  <c r="I53" i="12"/>
  <c r="I43" i="12"/>
  <c r="I6" i="12"/>
  <c r="F104" i="12"/>
  <c r="F103" i="12"/>
  <c r="F102" i="12"/>
  <c r="F101" i="12"/>
  <c r="F99" i="12"/>
  <c r="F98" i="12"/>
  <c r="F97" i="12"/>
  <c r="F96" i="12"/>
  <c r="F91" i="12"/>
  <c r="F89" i="12"/>
  <c r="F87" i="12"/>
  <c r="F86" i="12"/>
  <c r="F85" i="12"/>
  <c r="F84" i="12"/>
  <c r="F82" i="12"/>
  <c r="F80" i="12"/>
  <c r="F77" i="12"/>
  <c r="F76" i="12"/>
  <c r="F74" i="12"/>
  <c r="F73" i="12" s="1"/>
  <c r="F72" i="12"/>
  <c r="F71" i="12"/>
  <c r="F70" i="12"/>
  <c r="F68" i="12"/>
  <c r="F67" i="12" s="1"/>
  <c r="F65" i="12"/>
  <c r="F64" i="12"/>
  <c r="F63" i="12"/>
  <c r="F62" i="12"/>
  <c r="F61" i="12" s="1"/>
  <c r="F59" i="12"/>
  <c r="F58" i="12" s="1"/>
  <c r="F57" i="12"/>
  <c r="F56" i="12"/>
  <c r="F55" i="12"/>
  <c r="F54" i="12"/>
  <c r="F52" i="12"/>
  <c r="F49" i="12"/>
  <c r="F48" i="12"/>
  <c r="F44" i="12"/>
  <c r="G40" i="12"/>
  <c r="F40" i="12"/>
  <c r="F39" i="12"/>
  <c r="G38" i="12"/>
  <c r="F38" i="12"/>
  <c r="F37" i="12"/>
  <c r="F36" i="12"/>
  <c r="F35" i="12"/>
  <c r="F34" i="12"/>
  <c r="F33" i="12"/>
  <c r="F32" i="12"/>
  <c r="F31" i="12"/>
  <c r="G30" i="12"/>
  <c r="F30" i="12"/>
  <c r="F29" i="12"/>
  <c r="F28" i="12"/>
  <c r="F27" i="12"/>
  <c r="F26" i="12"/>
  <c r="G25" i="12"/>
  <c r="F25" i="12"/>
  <c r="F24" i="12"/>
  <c r="F23" i="12"/>
  <c r="F21" i="12"/>
  <c r="F20" i="12"/>
  <c r="F19" i="12"/>
  <c r="F18" i="12"/>
  <c r="F17" i="12"/>
  <c r="F16" i="12"/>
  <c r="F15" i="12"/>
  <c r="F14" i="12"/>
  <c r="F9" i="12"/>
  <c r="F8" i="12"/>
  <c r="F5" i="12"/>
  <c r="E8" i="12"/>
  <c r="N100" i="12"/>
  <c r="N95" i="12"/>
  <c r="N81" i="12"/>
  <c r="N78" i="12" s="1"/>
  <c r="N75" i="12"/>
  <c r="N73" i="12"/>
  <c r="N69" i="12"/>
  <c r="N67" i="12"/>
  <c r="N61" i="12"/>
  <c r="N60" i="12" s="1"/>
  <c r="N58" i="12"/>
  <c r="N43" i="12"/>
  <c r="N26" i="12"/>
  <c r="N22" i="12"/>
  <c r="N18" i="12"/>
  <c r="N13" i="12"/>
  <c r="N7" i="12"/>
  <c r="P7" i="12" s="1"/>
  <c r="E103" i="12"/>
  <c r="E102" i="12"/>
  <c r="E101" i="12"/>
  <c r="Q100" i="12"/>
  <c r="K100" i="12"/>
  <c r="H100" i="12"/>
  <c r="E99" i="12"/>
  <c r="E98" i="12"/>
  <c r="E97" i="12"/>
  <c r="E96" i="12"/>
  <c r="Q95" i="12"/>
  <c r="K95" i="12"/>
  <c r="H95" i="12"/>
  <c r="E91" i="12"/>
  <c r="E89" i="12"/>
  <c r="Q81" i="12"/>
  <c r="Q78" i="12" s="1"/>
  <c r="E77" i="12"/>
  <c r="Q75" i="12"/>
  <c r="K75" i="12"/>
  <c r="E74" i="12"/>
  <c r="E73" i="12" s="1"/>
  <c r="Q73" i="12"/>
  <c r="K73" i="12"/>
  <c r="H73" i="12"/>
  <c r="Q69" i="12"/>
  <c r="K69" i="12"/>
  <c r="E68" i="12"/>
  <c r="E67" i="12" s="1"/>
  <c r="Q67" i="12"/>
  <c r="K67" i="12"/>
  <c r="H67" i="12"/>
  <c r="Q61" i="12"/>
  <c r="Q60" i="12" s="1"/>
  <c r="K61" i="12"/>
  <c r="H61" i="12"/>
  <c r="H58" i="12"/>
  <c r="K58" i="12"/>
  <c r="K53" i="12"/>
  <c r="Q53" i="12"/>
  <c r="E44" i="12"/>
  <c r="Q43" i="12"/>
  <c r="E40" i="12"/>
  <c r="E39" i="12"/>
  <c r="E38" i="12"/>
  <c r="E35" i="12"/>
  <c r="E34" i="12"/>
  <c r="E33" i="12"/>
  <c r="G33" i="12" s="1"/>
  <c r="E32" i="12"/>
  <c r="E31" i="12"/>
  <c r="E30" i="12"/>
  <c r="E29" i="12"/>
  <c r="E28" i="12"/>
  <c r="E27" i="12"/>
  <c r="E25" i="12"/>
  <c r="E24" i="12"/>
  <c r="Q22" i="12"/>
  <c r="Q18" i="12"/>
  <c r="E14" i="12"/>
  <c r="Q13" i="12"/>
  <c r="H6" i="12"/>
  <c r="E9" i="12"/>
  <c r="G101" i="12" l="1"/>
  <c r="F46" i="12"/>
  <c r="P46" i="12"/>
  <c r="P81" i="12"/>
  <c r="P78" i="12" s="1"/>
  <c r="P69" i="12"/>
  <c r="P66" i="12" s="1"/>
  <c r="N66" i="12"/>
  <c r="M60" i="12"/>
  <c r="P22" i="12"/>
  <c r="G22" i="12" s="1"/>
  <c r="S81" i="12"/>
  <c r="S78" i="12"/>
  <c r="Q42" i="12"/>
  <c r="S43" i="12"/>
  <c r="S42" i="12" s="1"/>
  <c r="E7" i="12"/>
  <c r="O12" i="12"/>
  <c r="F12" i="12" s="1"/>
  <c r="P43" i="12"/>
  <c r="P42" i="12" s="1"/>
  <c r="P100" i="12"/>
  <c r="G100" i="12"/>
  <c r="G61" i="12"/>
  <c r="P12" i="12"/>
  <c r="P11" i="12" s="1"/>
  <c r="M81" i="12"/>
  <c r="M78" i="12"/>
  <c r="M43" i="12"/>
  <c r="M42" i="12" s="1"/>
  <c r="M66" i="12"/>
  <c r="G73" i="12"/>
  <c r="J69" i="12"/>
  <c r="J66" i="12" s="1"/>
  <c r="J60" i="12"/>
  <c r="I42" i="12"/>
  <c r="I41" i="12" s="1"/>
  <c r="I120" i="12" s="1"/>
  <c r="J46" i="12"/>
  <c r="J43" i="12"/>
  <c r="J42" i="12" s="1"/>
  <c r="R42" i="12"/>
  <c r="R41" i="12" s="1"/>
  <c r="G95" i="12"/>
  <c r="J81" i="12"/>
  <c r="J78" i="12" s="1"/>
  <c r="G67" i="12"/>
  <c r="G58" i="12"/>
  <c r="G75" i="12"/>
  <c r="L41" i="12"/>
  <c r="L120" i="12" s="1"/>
  <c r="F45" i="12"/>
  <c r="F43" i="12" s="1"/>
  <c r="F83" i="12"/>
  <c r="F81" i="12" s="1"/>
  <c r="O11" i="12"/>
  <c r="O41" i="12"/>
  <c r="F13" i="12"/>
  <c r="F53" i="12"/>
  <c r="F60" i="12"/>
  <c r="F75" i="12"/>
  <c r="F79" i="12"/>
  <c r="F69" i="12"/>
  <c r="F66" i="12" s="1"/>
  <c r="F95" i="12"/>
  <c r="F100" i="12"/>
  <c r="H60" i="12"/>
  <c r="H53" i="12"/>
  <c r="K60" i="12"/>
  <c r="N41" i="12"/>
  <c r="H43" i="12"/>
  <c r="H42" i="12" s="1"/>
  <c r="Q12" i="12"/>
  <c r="Q11" i="12" s="1"/>
  <c r="Q10" i="12" s="1"/>
  <c r="Q6" i="12" s="1"/>
  <c r="S6" i="12" s="1"/>
  <c r="E59" i="12"/>
  <c r="E58" i="12" s="1"/>
  <c r="N12" i="12"/>
  <c r="N11" i="12" s="1"/>
  <c r="N10" i="12" s="1"/>
  <c r="N6" i="12" s="1"/>
  <c r="E95" i="12"/>
  <c r="E55" i="12"/>
  <c r="G55" i="12" s="1"/>
  <c r="E71" i="12"/>
  <c r="G71" i="12" s="1"/>
  <c r="H75" i="12"/>
  <c r="K81" i="12"/>
  <c r="K78" i="12" s="1"/>
  <c r="K66" i="12"/>
  <c r="Q66" i="12"/>
  <c r="E18" i="12"/>
  <c r="E54" i="12"/>
  <c r="G54" i="12" s="1"/>
  <c r="E20" i="12"/>
  <c r="G20" i="12" s="1"/>
  <c r="E26" i="12"/>
  <c r="E5" i="12"/>
  <c r="G5" i="12" s="1"/>
  <c r="E16" i="12"/>
  <c r="E19" i="12"/>
  <c r="E56" i="12"/>
  <c r="E70" i="12"/>
  <c r="G70" i="12" s="1"/>
  <c r="E85" i="12"/>
  <c r="G85" i="12" s="1"/>
  <c r="E87" i="12"/>
  <c r="G87" i="12" s="1"/>
  <c r="E100" i="12"/>
  <c r="E13" i="12"/>
  <c r="E36" i="12"/>
  <c r="E17" i="12"/>
  <c r="E15" i="12"/>
  <c r="E23" i="12"/>
  <c r="G23" i="12" s="1"/>
  <c r="E45" i="12"/>
  <c r="K43" i="12"/>
  <c r="K42" i="12" s="1"/>
  <c r="E50" i="12"/>
  <c r="E52" i="12"/>
  <c r="E57" i="12"/>
  <c r="G57" i="12" s="1"/>
  <c r="E37" i="12"/>
  <c r="E72" i="12"/>
  <c r="G72" i="12" s="1"/>
  <c r="H69" i="12"/>
  <c r="H66" i="12" s="1"/>
  <c r="E21" i="12"/>
  <c r="E22" i="12"/>
  <c r="E48" i="12"/>
  <c r="G48" i="12" s="1"/>
  <c r="E49" i="12"/>
  <c r="E51" i="12"/>
  <c r="G51" i="12" s="1"/>
  <c r="E65" i="12"/>
  <c r="E88" i="12"/>
  <c r="G88" i="12" s="1"/>
  <c r="E63" i="12"/>
  <c r="G63" i="12" s="1"/>
  <c r="E62" i="12"/>
  <c r="E61" i="12" s="1"/>
  <c r="E64" i="12"/>
  <c r="E80" i="12"/>
  <c r="E86" i="12"/>
  <c r="G86" i="12" s="1"/>
  <c r="E90" i="12"/>
  <c r="G90" i="12" s="1"/>
  <c r="H81" i="12"/>
  <c r="H78" i="12" s="1"/>
  <c r="E76" i="12"/>
  <c r="E75" i="12" s="1"/>
  <c r="E82" i="12"/>
  <c r="G82" i="12" s="1"/>
  <c r="E83" i="12"/>
  <c r="G83" i="12" s="1"/>
  <c r="E84" i="12"/>
  <c r="G84" i="12" s="1"/>
  <c r="E79" i="12"/>
  <c r="E43" i="12" l="1"/>
  <c r="G52" i="12"/>
  <c r="G60" i="12"/>
  <c r="G53" i="12"/>
  <c r="G45" i="12"/>
  <c r="S41" i="12"/>
  <c r="S120" i="12" s="1"/>
  <c r="S116" i="12"/>
  <c r="Q41" i="12"/>
  <c r="Q120" i="12" s="1"/>
  <c r="G69" i="12"/>
  <c r="P41" i="12"/>
  <c r="G12" i="12"/>
  <c r="M41" i="12"/>
  <c r="M120" i="12" s="1"/>
  <c r="G81" i="12"/>
  <c r="G78" i="12" s="1"/>
  <c r="F78" i="12"/>
  <c r="E46" i="12"/>
  <c r="R116" i="12"/>
  <c r="R94" i="12" s="1"/>
  <c r="R120" i="12"/>
  <c r="L116" i="12"/>
  <c r="L94" i="12" s="1"/>
  <c r="I116" i="12"/>
  <c r="I94" i="12" s="1"/>
  <c r="G66" i="12"/>
  <c r="J41" i="12"/>
  <c r="J120" i="12" s="1"/>
  <c r="G11" i="12"/>
  <c r="P10" i="12"/>
  <c r="F42" i="12"/>
  <c r="O10" i="12"/>
  <c r="F11" i="12"/>
  <c r="K41" i="12"/>
  <c r="K120" i="12" s="1"/>
  <c r="N120" i="12"/>
  <c r="E53" i="12"/>
  <c r="E69" i="12"/>
  <c r="E66" i="12" s="1"/>
  <c r="N116" i="12"/>
  <c r="N94" i="12" s="1"/>
  <c r="H41" i="12"/>
  <c r="E60" i="12"/>
  <c r="E81" i="12"/>
  <c r="E78" i="12" s="1"/>
  <c r="G46" i="12" l="1"/>
  <c r="G43" i="12" s="1"/>
  <c r="G42" i="12" s="1"/>
  <c r="G41" i="12" s="1"/>
  <c r="Q116" i="12"/>
  <c r="Q94" i="12" s="1"/>
  <c r="M116" i="12"/>
  <c r="M94" i="12" s="1"/>
  <c r="F41" i="12"/>
  <c r="J116" i="12"/>
  <c r="J94" i="12" s="1"/>
  <c r="P6" i="12"/>
  <c r="G10" i="12"/>
  <c r="O6" i="12"/>
  <c r="F10" i="12"/>
  <c r="E42" i="12"/>
  <c r="E41" i="12" s="1"/>
  <c r="K116" i="12"/>
  <c r="K94" i="12" s="1"/>
  <c r="E12" i="12"/>
  <c r="E11" i="12"/>
  <c r="H116" i="12"/>
  <c r="H94" i="12" s="1"/>
  <c r="H120" i="12"/>
  <c r="P120" i="12" l="1"/>
  <c r="P116" i="12"/>
  <c r="P94" i="12" s="1"/>
  <c r="G6" i="12"/>
  <c r="O120" i="12"/>
  <c r="O116" i="12"/>
  <c r="O94" i="12" s="1"/>
  <c r="F6" i="12"/>
  <c r="E6" i="12"/>
  <c r="E10" i="12"/>
  <c r="G120" i="12" l="1"/>
  <c r="G116" i="12"/>
  <c r="G94" i="12" s="1"/>
  <c r="F120" i="12"/>
  <c r="F116" i="12"/>
  <c r="F94" i="12" s="1"/>
  <c r="E116" i="12" l="1"/>
  <c r="E94" i="12" s="1"/>
  <c r="E120" i="12"/>
</calcChain>
</file>

<file path=xl/sharedStrings.xml><?xml version="1.0" encoding="utf-8"?>
<sst xmlns="http://schemas.openxmlformats.org/spreadsheetml/2006/main" count="938" uniqueCount="493">
  <si>
    <t xml:space="preserve">ОТЧЕТ </t>
  </si>
  <si>
    <t xml:space="preserve">о результатах деятельности федерального государственного учреждения, находящегося в ведении </t>
  </si>
  <si>
    <t xml:space="preserve">Министерства образования и науки Российской федерации, и об использовании закрепленного за ним </t>
  </si>
  <si>
    <t>коды</t>
  </si>
  <si>
    <t>Форма КФД</t>
  </si>
  <si>
    <t>Дата</t>
  </si>
  <si>
    <t>Код по ОКПО</t>
  </si>
  <si>
    <t>Идентификационный номер Налогоплательщика (ИНН)</t>
  </si>
  <si>
    <t>Код причины постановки на учет учреждения (КПП)</t>
  </si>
  <si>
    <t xml:space="preserve">Единицы измерения показателей: тысячи рублей </t>
  </si>
  <si>
    <t>по ОКЕИ</t>
  </si>
  <si>
    <t>Наименование органа, осуществляющего функции и полномочия учредителя</t>
  </si>
  <si>
    <t>Адрес фактического местонахождения федерального государственного учреждения</t>
  </si>
  <si>
    <t>1. Основные виды деятельности</t>
  </si>
  <si>
    <t>№ п/п</t>
  </si>
  <si>
    <t>Наименование вида деятельности</t>
  </si>
  <si>
    <t>2. Иные виды деятельности</t>
  </si>
  <si>
    <t>3. Перечень услуг</t>
  </si>
  <si>
    <t>Наименование услуги/работы</t>
  </si>
  <si>
    <t>Категории потребителей услуги (работы)</t>
  </si>
  <si>
    <t>Единицы измерения показателя объема (содержания) услуги (работы)</t>
  </si>
  <si>
    <t>Реализация основных профессиональных программ высшего образования - программ бакалавриата</t>
  </si>
  <si>
    <t>физические лица</t>
  </si>
  <si>
    <t>Человек</t>
  </si>
  <si>
    <t>Реализация основных профессиональных программ высшего образования - программ специалитета</t>
  </si>
  <si>
    <t>Реализация дополнительных общеобразовательных программ</t>
  </si>
  <si>
    <t>Проведение научно-ислледовательских работ (фундаментальных научных исследований, прикладных научных исследований и экспериментальных разработок)</t>
  </si>
  <si>
    <t>юридические лица</t>
  </si>
  <si>
    <t>Штука</t>
  </si>
  <si>
    <t>4. Разрешительные документы</t>
  </si>
  <si>
    <t>Наименование документа</t>
  </si>
  <si>
    <t>Номер документа</t>
  </si>
  <si>
    <t>Дата выдачи</t>
  </si>
  <si>
    <t>Срок действия</t>
  </si>
  <si>
    <t>5. Сведения о численности работников учреждения</t>
  </si>
  <si>
    <t>Наименование показателя</t>
  </si>
  <si>
    <t>№ строки</t>
  </si>
  <si>
    <t>Количество ставок по штатному расписанию - На начало отчетного периода</t>
  </si>
  <si>
    <t>Количество ставок по штатному расписанию - На конец отчетного периода</t>
  </si>
  <si>
    <t>Количество ставок по штатному расписанию - Изменение, %</t>
  </si>
  <si>
    <t>Количество ставок по штатному расписанию - Пояснение</t>
  </si>
  <si>
    <t>Средняя заработная плата сотрудников учреждения, тыс. руб. - На начало отчетного периода</t>
  </si>
  <si>
    <t>Средняя заработная плата сотрудников учреждения, тыс. руб. - На конец отчетного периода</t>
  </si>
  <si>
    <t>Средняя заработная плата сотрудников учреждения, тыс. руб. - Изменение, %</t>
  </si>
  <si>
    <t>Средняя заработная плата сотрудников учреждения, тыс. руб. - Пояснение</t>
  </si>
  <si>
    <t>Основной персонал</t>
  </si>
  <si>
    <t>Административно-управленческий персонал</t>
  </si>
  <si>
    <t>Вспомогательный персонал</t>
  </si>
  <si>
    <t>6. Сведения об уровне образования работников учреждения</t>
  </si>
  <si>
    <t>Всего</t>
  </si>
  <si>
    <t>Имеют высшее образование</t>
  </si>
  <si>
    <t>Имеют ученую степень</t>
  </si>
  <si>
    <t>Имеют ученое звание</t>
  </si>
  <si>
    <t xml:space="preserve"> - Педагогические работники</t>
  </si>
  <si>
    <t xml:space="preserve"> - Профессорско-преподавательский состав</t>
  </si>
  <si>
    <t xml:space="preserve"> - Научные работники</t>
  </si>
  <si>
    <t xml:space="preserve"> -- из них научные сотрудники</t>
  </si>
  <si>
    <t xml:space="preserve"> - Прочий основной персонал</t>
  </si>
  <si>
    <t>1. Общие данные</t>
  </si>
  <si>
    <t>На начало отчетного года, тыс. руб.</t>
  </si>
  <si>
    <t>На конец отчетного года, тыс. руб.</t>
  </si>
  <si>
    <t>В % к предыдущему отчетному периоду</t>
  </si>
  <si>
    <t>1.</t>
  </si>
  <si>
    <t>Нефинансовые активы, всего:</t>
  </si>
  <si>
    <t>1.1.</t>
  </si>
  <si>
    <t>1.2.</t>
  </si>
  <si>
    <t>1.3.</t>
  </si>
  <si>
    <t>1.4.</t>
  </si>
  <si>
    <t>2.</t>
  </si>
  <si>
    <t>Финансовые активы, всего:</t>
  </si>
  <si>
    <t>2.1.</t>
  </si>
  <si>
    <t>2.2.</t>
  </si>
  <si>
    <t>2.3.</t>
  </si>
  <si>
    <t>2.4.</t>
  </si>
  <si>
    <t>2.5.</t>
  </si>
  <si>
    <t>- дебиторская задолженность по доходам</t>
  </si>
  <si>
    <t>2.6.</t>
  </si>
  <si>
    <t>3.</t>
  </si>
  <si>
    <t>Обязательства, всего:</t>
  </si>
  <si>
    <t>3.1.</t>
  </si>
  <si>
    <t>3.2.</t>
  </si>
  <si>
    <t>3.3.</t>
  </si>
  <si>
    <t xml:space="preserve"> - недвижимое имущество, всего:</t>
  </si>
  <si>
    <t xml:space="preserve"> -- остаточная стоимость</t>
  </si>
  <si>
    <t xml:space="preserve"> -  особо ценное движимое имущество, всего:</t>
  </si>
  <si>
    <t xml:space="preserve"> - денежные средства учреждения, всего</t>
  </si>
  <si>
    <t xml:space="preserve"> -- денежные средства учреждения на счетах</t>
  </si>
  <si>
    <t xml:space="preserve"> - денежные средства учреждения, размещенные на депозиты в кредитной организации</t>
  </si>
  <si>
    <t xml:space="preserve"> - иные финансовые инструменты</t>
  </si>
  <si>
    <t xml:space="preserve"> - дебиторская задолженность по расходам</t>
  </si>
  <si>
    <t xml:space="preserve"> - долговые обязательства</t>
  </si>
  <si>
    <t xml:space="preserve"> - кредиторская задолженность:</t>
  </si>
  <si>
    <t xml:space="preserve"> -- просроченная кредиторская задолженность</t>
  </si>
  <si>
    <t>2. Исполнение плана финансово-хозяйственной деятельности</t>
  </si>
  <si>
    <t>Всего - План</t>
  </si>
  <si>
    <t>Всего - Факт</t>
  </si>
  <si>
    <t>Всего - Отклонение</t>
  </si>
  <si>
    <t>Субсидии по статье 78.1 - План</t>
  </si>
  <si>
    <t>Субсидии по статье 78.1 - Факт</t>
  </si>
  <si>
    <t>Субсидии по статье 78.1 - Отклонение</t>
  </si>
  <si>
    <t>Поступления от приносящей доход деятельности - План</t>
  </si>
  <si>
    <t>Поступления от приносящей доход деятельности - Факт</t>
  </si>
  <si>
    <t>Поступления от приносящей доход деятельности - Отклонение</t>
  </si>
  <si>
    <t>Пояснение</t>
  </si>
  <si>
    <t>прочие поступления</t>
  </si>
  <si>
    <t>профессорско-преподавательского состава</t>
  </si>
  <si>
    <t>научных сотрудников</t>
  </si>
  <si>
    <t>административно-управленческого персонала</t>
  </si>
  <si>
    <t>вспомогательного персонала</t>
  </si>
  <si>
    <t>3. Дополнительные сведения по платным услугам</t>
  </si>
  <si>
    <t>Наименование услуги (работы)</t>
  </si>
  <si>
    <t>Единицы измерения</t>
  </si>
  <si>
    <t>Цены (тарифы) на платные виды деятельности</t>
  </si>
  <si>
    <t>Плановый доход</t>
  </si>
  <si>
    <t>Фактический доход - I квартал</t>
  </si>
  <si>
    <t>Фактический доход - II квартал</t>
  </si>
  <si>
    <t>Фактический доход - III квартал</t>
  </si>
  <si>
    <t>Фактический доход - IV квартал</t>
  </si>
  <si>
    <t>Общее количество потребителей</t>
  </si>
  <si>
    <t>Количество жалоб потребителей</t>
  </si>
  <si>
    <t>4. Реализация мероприятий стратегического развития, осуществленных учреждением в отчетном периоде</t>
  </si>
  <si>
    <t>Задача</t>
  </si>
  <si>
    <t>Мероприятие</t>
  </si>
  <si>
    <t>Результат - Плановый</t>
  </si>
  <si>
    <t>Результат - Фактический</t>
  </si>
  <si>
    <t>Объем затрат - Плановый</t>
  </si>
  <si>
    <t>Объем затрат - Фактический</t>
  </si>
  <si>
    <t>Объем затрат - Отклонение</t>
  </si>
  <si>
    <t>Объем затрат - Пояснение</t>
  </si>
  <si>
    <t>Срок исполнения - Плановый</t>
  </si>
  <si>
    <t>Срок исполнения - Фактический</t>
  </si>
  <si>
    <t>5. Реализация мероприятий по энергосбережению и повышению энергетической эффективности</t>
  </si>
  <si>
    <t>6. Прочие сведения о реализации мероприятий по энергосбережению и повышению энергетической эффективности</t>
  </si>
  <si>
    <t>Значение</t>
  </si>
  <si>
    <t>Количество проведенных энергетических обследований, шт.</t>
  </si>
  <si>
    <t>Наличие программы в области энергосбережения и повышения энергетической эффективности, (1 – есть в наличии, 0 – нет в наличии)</t>
  </si>
  <si>
    <t>Наличие энергосервисных контрактов (1 – есть в наличии, 0 – нет в наличии)</t>
  </si>
  <si>
    <t>Экономия в денежном выражении расходов учреждения на поставки энергетических ресурсов, полученной в результате реализации мероприятий по энергосбережению и энергетической эффективности и направлениях ее расходования, руб.</t>
  </si>
  <si>
    <t>II Результаты деятельности учреждения</t>
  </si>
  <si>
    <t>I. Основные сведения об учреждении</t>
  </si>
  <si>
    <t>На начало отчетного года</t>
  </si>
  <si>
    <t>На конец отчетного периода</t>
  </si>
  <si>
    <t>Общая балансовая (остаточная) стоимость недвижимого федерального имущества, находящегося у учреждения на праве оперативного управления (тыс. руб.) &lt;*&gt;</t>
  </si>
  <si>
    <t>Общая балансовая (остаточная) стоимость недвижимого федерального имущества, находящегося у учреждения на праве оперативного управления и переданного в аренду (тыс. руб.) &lt;*&gt;</t>
  </si>
  <si>
    <t>Общая балансовая (остаточная) стоимость недвижимого федерального имущества, находящегося у учреждения на праве оперативного управления и переданного в безвозмездное пользование (тыс. руб.) &lt;*&gt;</t>
  </si>
  <si>
    <t>4.</t>
  </si>
  <si>
    <t>Общая балансовая (остаточная) стоимость движимого федерального имущества, находящегося у учреждения на праве оперативного управления (тыс. руб.) &lt;*&gt;</t>
  </si>
  <si>
    <t>5.</t>
  </si>
  <si>
    <t>Общая балансовая (остаточная) стоимость движимого федерального имущества, находящегося у учреждения на праве оперативного управления, и переданного в аренду (тыс. руб.) &lt;*&gt;</t>
  </si>
  <si>
    <t>6.</t>
  </si>
  <si>
    <t>Общая балансовая (остаточная) стоимость движимого федерального имущества, находящегося у учреждения на праве оперативного управления и переданного в безвозмездное пользование (тыс. руб.) &lt;*&gt;</t>
  </si>
  <si>
    <t>7.</t>
  </si>
  <si>
    <t>Общая балансовая (остаточная) стоимость особо ценного движимого федерального имущества, находящегося у учреждения на праве оперативного управления (тыс. руб.) &lt;*&gt;</t>
  </si>
  <si>
    <t>8.</t>
  </si>
  <si>
    <t>Общая балансовая (остаточная) стоимость особо ценного движимого федерального имущества, находящегося у учреждения на праве оперативного управления и переданного в аренду (тыс. руб.) &lt;*&gt;</t>
  </si>
  <si>
    <t>9.</t>
  </si>
  <si>
    <t>Общая балансовая (остаточная) стоимость особо ценного движимого федерального имущества, находящегося у учреждения на праве оперативного управления и переданного в безвозмездное пользование (тыс. руб.) &lt;*&gt;</t>
  </si>
  <si>
    <t>10.</t>
  </si>
  <si>
    <t>Общая площадь объектов недвижимого федерального имущества, находящегося у учреждения на праве оперативного управления (квадратные метры - (далее - кв. м))</t>
  </si>
  <si>
    <t>11.</t>
  </si>
  <si>
    <t>Общая площадь объектов недвижимого федерального имущества, находящегося у учреждения на праве оперативного управления и переданного в аренду (кв. м)</t>
  </si>
  <si>
    <t>12.</t>
  </si>
  <si>
    <t>Общая площадь объектов недвижимого федерального имущества, находящегося у учреждения на праве оперативного управления и переданного в безвозмездное пользование (кв. м)</t>
  </si>
  <si>
    <t>13.</t>
  </si>
  <si>
    <t>Общая площадь объектов недвижимого имущества, арендуемых учреждением (кв. м) или находящихся в безвозмездном пользовании</t>
  </si>
  <si>
    <t>14.</t>
  </si>
  <si>
    <t>Количество объектов недвижимого федерального имущества, находящегося у учреждения на праве оперативного управления (штук)</t>
  </si>
  <si>
    <t>15.</t>
  </si>
  <si>
    <t>Общая балансовая (остаточная) стоимость недвижимого имущества, приобретенного учреждением в отчетном финансовом году за счет средств, выделенных учреждению учредителем на указанные цели (тыс. руб.) &lt;*&gt;</t>
  </si>
  <si>
    <t>16.</t>
  </si>
  <si>
    <t>Общая балансовая (остаточная) стоимость недвижимого имущества, приобретенного учреждением в отчетном финансовом году за счет доходов, полученных от платных услуг и иной приносящей доход деятельности (тыс. руб.) &lt;*&gt;</t>
  </si>
  <si>
    <t>17.</t>
  </si>
  <si>
    <t>Объем средств, полученных в отчетном году от распоряжения в установленном порядке федеральным имуществом, находящимся у учреждения на праве оперативного управления (тыс. руб.)</t>
  </si>
  <si>
    <t>III.  Об использовании имущества, закрепленного за учреждением</t>
  </si>
  <si>
    <t>Руководитель подразделения</t>
  </si>
  <si>
    <t>Руководитель финансовой службы</t>
  </si>
  <si>
    <t>(ниаменование структурного подразделения)</t>
  </si>
  <si>
    <t>Реализация образовательных программ высшего образования</t>
  </si>
  <si>
    <t>Проведение научно-исследовательских работ (фундаментальных научных исследований, прикладных научных исследований, поисковых научных исследований, научно-технической деятельности и экспериментальных разработок)</t>
  </si>
  <si>
    <t>Единица</t>
  </si>
  <si>
    <t>ИЗ ПФХД</t>
  </si>
  <si>
    <t>имущества за 2017 год</t>
  </si>
  <si>
    <t>Наименование показателя *</t>
  </si>
  <si>
    <t>Код строки</t>
  </si>
  <si>
    <t>Код по бюджетной классификации Российской Федерации</t>
  </si>
  <si>
    <t>Остаток средств на начало года</t>
  </si>
  <si>
    <t>001</t>
  </si>
  <si>
    <t>Х</t>
  </si>
  <si>
    <t>Поступления от доходов **, всего:</t>
  </si>
  <si>
    <t>004</t>
  </si>
  <si>
    <t>в том числе:
от собственности</t>
  </si>
  <si>
    <t>005</t>
  </si>
  <si>
    <t>120</t>
  </si>
  <si>
    <t>из них:
от использования имущества, находящегося в государственной собственности и переданного
в аренду</t>
  </si>
  <si>
    <t>006</t>
  </si>
  <si>
    <t>от размещения средств на банковских депозитах</t>
  </si>
  <si>
    <t>007</t>
  </si>
  <si>
    <t>от оказания услуг (выполнения работ)</t>
  </si>
  <si>
    <t>008</t>
  </si>
  <si>
    <t>130</t>
  </si>
  <si>
    <t>из них
от оказания услуг (выполнения работ) на платной основе</t>
  </si>
  <si>
    <t>009</t>
  </si>
  <si>
    <t>в том числе:
от образовательной деятельности</t>
  </si>
  <si>
    <t>010</t>
  </si>
  <si>
    <t>в том числе:
от реализации
основных
общеобразовательных программ</t>
  </si>
  <si>
    <t>011</t>
  </si>
  <si>
    <t>в том числе:
от реализации образовательных программ дошкольного образования</t>
  </si>
  <si>
    <t>012</t>
  </si>
  <si>
    <t>от реализации образовательных программ начального общего образования</t>
  </si>
  <si>
    <t>013</t>
  </si>
  <si>
    <t>от реализации образовательных программ основного общего образования</t>
  </si>
  <si>
    <t>014</t>
  </si>
  <si>
    <t>от реализации образовательных программ среднего общего образования</t>
  </si>
  <si>
    <t>015</t>
  </si>
  <si>
    <t>от реализации основных профессиональных образовательных программ</t>
  </si>
  <si>
    <t>016</t>
  </si>
  <si>
    <t>в том числе:
от реализации образовательных программ среднего профессионального образования</t>
  </si>
  <si>
    <t>017</t>
  </si>
  <si>
    <t>от реализации образовательных программ высшего образования</t>
  </si>
  <si>
    <t>018</t>
  </si>
  <si>
    <t>от реализации основных программ профессионального обучения</t>
  </si>
  <si>
    <t>019</t>
  </si>
  <si>
    <t>от реализации дополнительных образовательных программ</t>
  </si>
  <si>
    <t>020</t>
  </si>
  <si>
    <t>в том числе:
от реализации дополнительных общеобразовательных программ</t>
  </si>
  <si>
    <t>021</t>
  </si>
  <si>
    <t>от реализации дополнительных профессиональных программ</t>
  </si>
  <si>
    <t>022</t>
  </si>
  <si>
    <t>от научной (научно-исследовательской) деятельности</t>
  </si>
  <si>
    <t>023</t>
  </si>
  <si>
    <t>от прочих видов деятельности</t>
  </si>
  <si>
    <t>024</t>
  </si>
  <si>
    <t>из них:
от подготовки научных кадров (в докторантуре)</t>
  </si>
  <si>
    <t>025</t>
  </si>
  <si>
    <t>из них:
от оказания федеральным государственным учреждением (подразделением) услуг (выполнения работ), являющихся основными, предоставление которых для физических и юридических лиц осуществляется на платной основе</t>
  </si>
  <si>
    <t>026</t>
  </si>
  <si>
    <t>нлог на прибыль (-)</t>
  </si>
  <si>
    <t>налог на добавленную стоимость (-)</t>
  </si>
  <si>
    <t>от штрафов, пеней и иных
сумм принудительного изъятия</t>
  </si>
  <si>
    <t>027</t>
  </si>
  <si>
    <t>140</t>
  </si>
  <si>
    <t>безвозмездные поступления от наднациональных организаций, правительств иностранных государств, международных финансовых организаций</t>
  </si>
  <si>
    <t>028</t>
  </si>
  <si>
    <t>150</t>
  </si>
  <si>
    <t>иные субсидии, предоставленные из бюджета</t>
  </si>
  <si>
    <t>029</t>
  </si>
  <si>
    <t>180</t>
  </si>
  <si>
    <t>от операций с активами</t>
  </si>
  <si>
    <t>030</t>
  </si>
  <si>
    <t>из них:
от уменьшения стоимости основных средств</t>
  </si>
  <si>
    <t>031</t>
  </si>
  <si>
    <t>410</t>
  </si>
  <si>
    <t>от уменьшения стоимости нематериальных активов</t>
  </si>
  <si>
    <t>032</t>
  </si>
  <si>
    <t>420</t>
  </si>
  <si>
    <t>от уменьшения стоимости материальных запасов</t>
  </si>
  <si>
    <t>033</t>
  </si>
  <si>
    <t>440</t>
  </si>
  <si>
    <t>от реализации ценных бумаг, кроме акций</t>
  </si>
  <si>
    <t>034</t>
  </si>
  <si>
    <t>620</t>
  </si>
  <si>
    <t>от реализации акций</t>
  </si>
  <si>
    <t>035</t>
  </si>
  <si>
    <t>630</t>
  </si>
  <si>
    <t>036</t>
  </si>
  <si>
    <t>Выплаты по расходам, всего:</t>
  </si>
  <si>
    <t>037</t>
  </si>
  <si>
    <t>в том числе:
выплаты персоналу</t>
  </si>
  <si>
    <t>038</t>
  </si>
  <si>
    <t>100</t>
  </si>
  <si>
    <t>из них:
фонд оплаты труда</t>
  </si>
  <si>
    <t>039</t>
  </si>
  <si>
    <t>111</t>
  </si>
  <si>
    <t>в том числе:
педагогических работников</t>
  </si>
  <si>
    <t>040</t>
  </si>
  <si>
    <t>041</t>
  </si>
  <si>
    <t>научных работников</t>
  </si>
  <si>
    <t>042</t>
  </si>
  <si>
    <t>из них:</t>
  </si>
  <si>
    <t>043</t>
  </si>
  <si>
    <t>научные работники, кроме НС</t>
  </si>
  <si>
    <t>прочего основного
персонала</t>
  </si>
  <si>
    <t>044</t>
  </si>
  <si>
    <t>045</t>
  </si>
  <si>
    <t>046</t>
  </si>
  <si>
    <t>иные выплаты персоналу учреждений, за исключением фонда оплаты труда</t>
  </si>
  <si>
    <t>047</t>
  </si>
  <si>
    <t>112</t>
  </si>
  <si>
    <t>выплаты персоналу при направлении в служебные командировки</t>
  </si>
  <si>
    <t>выплаты персоналу по уходу за ребенком</t>
  </si>
  <si>
    <t>иные выплаты, за исключением фонда
оплаты труда учреждений, лицам, привлекаемым согласно законодательству для выполнения отдельных полномочий</t>
  </si>
  <si>
    <t>048</t>
  </si>
  <si>
    <t>113</t>
  </si>
  <si>
    <t>взносы по обязательному социальному страхованию
на выплаты по оплате труда работников и иные
выплаты работникам учреждений</t>
  </si>
  <si>
    <t>049</t>
  </si>
  <si>
    <t>119</t>
  </si>
  <si>
    <t>Расходы на выплату персоналу в сфере национальной
безопасности, правоохранительной деятельности и обороны</t>
  </si>
  <si>
    <t>050</t>
  </si>
  <si>
    <t>Денежное довольствие военнослужащих и сотрудников, имеющих специальные звания</t>
  </si>
  <si>
    <t>051</t>
  </si>
  <si>
    <t>131</t>
  </si>
  <si>
    <t>социальные и иные выплаты населению</t>
  </si>
  <si>
    <t>052</t>
  </si>
  <si>
    <t>300</t>
  </si>
  <si>
    <t>из них:
социальные выплаты гражданам, кроме публичных нормативных социальных выплат</t>
  </si>
  <si>
    <t>053</t>
  </si>
  <si>
    <t>320</t>
  </si>
  <si>
    <t>из них:
пособия, компенсации и иные социальные выплаты гражданам, кроме публичных нормативных обязательств</t>
  </si>
  <si>
    <t>054</t>
  </si>
  <si>
    <t>321</t>
  </si>
  <si>
    <t>стипендии</t>
  </si>
  <si>
    <t>055</t>
  </si>
  <si>
    <t>340</t>
  </si>
  <si>
    <t>премии и гранты</t>
  </si>
  <si>
    <t>056</t>
  </si>
  <si>
    <t>350</t>
  </si>
  <si>
    <t>иные выплаты населению</t>
  </si>
  <si>
    <t>057</t>
  </si>
  <si>
    <t>360</t>
  </si>
  <si>
    <t>иные бюджетные ассигнования</t>
  </si>
  <si>
    <t>058</t>
  </si>
  <si>
    <t>800</t>
  </si>
  <si>
    <t>исполнение судебных актов</t>
  </si>
  <si>
    <t>059</t>
  </si>
  <si>
    <t>830</t>
  </si>
  <si>
    <t>из них:
исполнение судебных актов Российской Федерации и мировых соглашений по возмещению вреда, причиненного в результате деятельности учреждений</t>
  </si>
  <si>
    <t>060</t>
  </si>
  <si>
    <t>831</t>
  </si>
  <si>
    <t>уплата налогов, сборов и иных платежей</t>
  </si>
  <si>
    <t>061</t>
  </si>
  <si>
    <t>850</t>
  </si>
  <si>
    <t>из них:
налог на имущество и земельный налог</t>
  </si>
  <si>
    <t>062</t>
  </si>
  <si>
    <t>851</t>
  </si>
  <si>
    <t>уплата прочих налогов и сборов</t>
  </si>
  <si>
    <t>063</t>
  </si>
  <si>
    <t>852</t>
  </si>
  <si>
    <t>уплата иных платежей</t>
  </si>
  <si>
    <t>064</t>
  </si>
  <si>
    <t>853</t>
  </si>
  <si>
    <t>предоставление платежей, взносов, безвозмездных перечислений субъектам международного права</t>
  </si>
  <si>
    <t>065</t>
  </si>
  <si>
    <t>860</t>
  </si>
  <si>
    <t>из них:
взносы в международные организации</t>
  </si>
  <si>
    <t>066</t>
  </si>
  <si>
    <t>862</t>
  </si>
  <si>
    <t>капитальные вложения в объекты государственной (муниципальной) собственности</t>
  </si>
  <si>
    <t>067</t>
  </si>
  <si>
    <t>400</t>
  </si>
  <si>
    <t>из них:
капитальные вложения на приобретение объектов недвижимого имущества государственными (муниципальными) учреждениями</t>
  </si>
  <si>
    <t>068</t>
  </si>
  <si>
    <t>406</t>
  </si>
  <si>
    <t>капитальные вложения на строительство объектов недвижимого имущества государственными (муниципальными) учреждениями</t>
  </si>
  <si>
    <t>069</t>
  </si>
  <si>
    <t>407</t>
  </si>
  <si>
    <t>закупка товаров, работ, услуг</t>
  </si>
  <si>
    <t>070</t>
  </si>
  <si>
    <t>200</t>
  </si>
  <si>
    <t>из них:
научно-исследовательские и опытно-конструкторские работы</t>
  </si>
  <si>
    <t>071</t>
  </si>
  <si>
    <t>241</t>
  </si>
  <si>
    <t>закупка товаров, работ, услуг в целях капитального ремонта государственного имущества</t>
  </si>
  <si>
    <t>072</t>
  </si>
  <si>
    <t>243</t>
  </si>
  <si>
    <t>прочая закупка товаров,
работ и услуг для обеспечения государственных (муниципальных) нужд</t>
  </si>
  <si>
    <t>073</t>
  </si>
  <si>
    <t>244</t>
  </si>
  <si>
    <t>из них:
услуги связи</t>
  </si>
  <si>
    <t>074</t>
  </si>
  <si>
    <t>транспортные услуги</t>
  </si>
  <si>
    <t>075</t>
  </si>
  <si>
    <t>коммунальные услуги</t>
  </si>
  <si>
    <t>076</t>
  </si>
  <si>
    <t>арендная плата за пользование имуществом</t>
  </si>
  <si>
    <t>077</t>
  </si>
  <si>
    <t>работы, услуги по содержанию имущества</t>
  </si>
  <si>
    <t>078</t>
  </si>
  <si>
    <t>прочие работы, услуги</t>
  </si>
  <si>
    <t>079</t>
  </si>
  <si>
    <t>увеличение стоимости основных средств</t>
  </si>
  <si>
    <t>080</t>
  </si>
  <si>
    <t>увеличение стоимости нематериальных активов 320</t>
  </si>
  <si>
    <t>081</t>
  </si>
  <si>
    <t>увеличение стоимости материальных запасов 340</t>
  </si>
  <si>
    <t>082</t>
  </si>
  <si>
    <t>обслуживание государственного (муниципального) долга</t>
  </si>
  <si>
    <t>083</t>
  </si>
  <si>
    <t>700</t>
  </si>
  <si>
    <t>из них:
обслуживание государственного долга Российской Федерации</t>
  </si>
  <si>
    <t>084</t>
  </si>
  <si>
    <t>710</t>
  </si>
  <si>
    <t>Источники финансирования дефицита средств всего, в том числе:</t>
  </si>
  <si>
    <t>085</t>
  </si>
  <si>
    <t>поступление финансовых активов</t>
  </si>
  <si>
    <t>086</t>
  </si>
  <si>
    <t>500</t>
  </si>
  <si>
    <t>из них:
поступление на счета бюджетов</t>
  </si>
  <si>
    <t>087</t>
  </si>
  <si>
    <t>510</t>
  </si>
  <si>
    <t>увеличение стоимости ценных бумаг, кроме акций и иных форм участия в капитале</t>
  </si>
  <si>
    <t>088</t>
  </si>
  <si>
    <t>520</t>
  </si>
  <si>
    <t>увеличение стоимости акций и иных форм участия в капитале</t>
  </si>
  <si>
    <t>089</t>
  </si>
  <si>
    <t>530</t>
  </si>
  <si>
    <t>увеличение задолженности по бюджетным ссудам и кредитам</t>
  </si>
  <si>
    <t>090</t>
  </si>
  <si>
    <t>540</t>
  </si>
  <si>
    <t>выбытие финансовых активов</t>
  </si>
  <si>
    <t>091</t>
  </si>
  <si>
    <t>600</t>
  </si>
  <si>
    <t>из них:
выбытие со счетов бюджетов</t>
  </si>
  <si>
    <t>092</t>
  </si>
  <si>
    <t>610</t>
  </si>
  <si>
    <t>уменьшение стоимости ценных бумаг, кроме акций и иных форм участия в капитале</t>
  </si>
  <si>
    <t>093</t>
  </si>
  <si>
    <t>уменьшение стоимости акций и иных форм участия в капитале</t>
  </si>
  <si>
    <t>094</t>
  </si>
  <si>
    <t>уменьшение задолженности по бюджетным ссудам и кредитам</t>
  </si>
  <si>
    <t>095</t>
  </si>
  <si>
    <t>640</t>
  </si>
  <si>
    <t>выбытие финансовых активов (прочие показатели)</t>
  </si>
  <si>
    <t>216</t>
  </si>
  <si>
    <t>доходы от переоценки активов и обязательств</t>
  </si>
  <si>
    <t>105</t>
  </si>
  <si>
    <t>171</t>
  </si>
  <si>
    <t>изменение остатков по внутренним расчетам</t>
  </si>
  <si>
    <t>000</t>
  </si>
  <si>
    <t>из них: увеличение остатков по внутренним расчетам</t>
  </si>
  <si>
    <t>уменьшение остатков по внутренним расчетам(-)</t>
  </si>
  <si>
    <t>114</t>
  </si>
  <si>
    <t>увеличение обязательств</t>
  </si>
  <si>
    <t>096</t>
  </si>
  <si>
    <t>из них:
увеличение задолженности по внутреннему государственному (муниципальному) долгу (поступления заимствований от резидентов)</t>
  </si>
  <si>
    <t>097</t>
  </si>
  <si>
    <t>увеличение обязательств (прочие показатели)</t>
  </si>
  <si>
    <t>217</t>
  </si>
  <si>
    <t>уменьшение обязательств</t>
  </si>
  <si>
    <t>098</t>
  </si>
  <si>
    <t>из них:
уменьшение задолженности по внутреннему государственному (муниципальному) долгу (погашение заимствований от резидентов)</t>
  </si>
  <si>
    <t>099</t>
  </si>
  <si>
    <t>810</t>
  </si>
  <si>
    <t>уменьшение обязательств (прочие показатели)</t>
  </si>
  <si>
    <t>218</t>
  </si>
  <si>
    <t>изменение остатков средств (+; -)</t>
  </si>
  <si>
    <t>Возврат неиспользованных остатков субсидий прошлых
лет в доход бюджета (-)</t>
  </si>
  <si>
    <t>002</t>
  </si>
  <si>
    <t>Возврат остатка субсидии на выполнение государственного задания в объеме, соответствующем недостигнутым показателям государственного задания (-)</t>
  </si>
  <si>
    <t>003</t>
  </si>
  <si>
    <t>возврат учреждению субсидии на выполнение государственного задания по неисполненным обязательствам прошлых лет (+)</t>
  </si>
  <si>
    <t>109</t>
  </si>
  <si>
    <t>Остаток средств на конец года</t>
  </si>
  <si>
    <t>101</t>
  </si>
  <si>
    <t>из них гранты - План</t>
  </si>
  <si>
    <t>из них гранты -Отклонение</t>
  </si>
  <si>
    <t>Субсидии гос. (муницип.) задания - План</t>
  </si>
  <si>
    <t>Субсидии гос. (муницип.) задания  - Факт</t>
  </si>
  <si>
    <t>Субсидии гос. (муницип.) задания  - Отклонение</t>
  </si>
  <si>
    <t>_____*_Приводятся только те показатели, по которым планируются поступления и выплаты.</t>
  </si>
  <si>
    <t>_____**_С  учетом объема субсидии на финансовое обеспечение выполнения государственного задания на проведение научных исследований в области образования и педагогики научным и образовательным учреждениям, подведомственным Министерству образования и науки Российской Федерации, по подразделам 0110 "Фундаментальные исследования", 0708 "Прикладные научные исследования в области образования", видам расходов 611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621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и на выполнение проектов, утвержденных нормативными правовыми актами Правительства Российской Федерации на уровне отчетного года".</t>
  </si>
  <si>
    <t>347386, Ростовская область, г. Волгодонск, пр-кт Мира, 16</t>
  </si>
  <si>
    <t>ИТ (филиал) ДГТУ в г. Волгодонске</t>
  </si>
  <si>
    <t>Министерство образования и науки Российской федерации</t>
  </si>
  <si>
    <t>И.В. Столяр</t>
  </si>
  <si>
    <t>Высшее профессиональное образование</t>
  </si>
  <si>
    <t>Научная деятельность</t>
  </si>
  <si>
    <t>Оказание платных образовательных услуг</t>
  </si>
  <si>
    <t>лицензия</t>
  </si>
  <si>
    <t>серии 90Л01 №0000875 рег №0793</t>
  </si>
  <si>
    <t>бессрочная</t>
  </si>
  <si>
    <t>серии 90Л01 №0008944 рег №1912</t>
  </si>
  <si>
    <t>серии 90Л01 №0009284 рег №2245</t>
  </si>
  <si>
    <t>увеливение контингента и объема часов</t>
  </si>
  <si>
    <t>оптимизация штата</t>
  </si>
  <si>
    <t>производственная необходимость</t>
  </si>
  <si>
    <t>-</t>
  </si>
  <si>
    <t>629,6     (370,1)</t>
  </si>
  <si>
    <t>29013,9    (644,8)</t>
  </si>
  <si>
    <t>2913,3   (11,3)</t>
  </si>
  <si>
    <t>629,6   (345,5)</t>
  </si>
  <si>
    <t>28439,4   (380,8)</t>
  </si>
  <si>
    <t>2320,0   (0,0)</t>
  </si>
  <si>
    <t xml:space="preserve">Модернизация образовательной деятельности института </t>
  </si>
  <si>
    <t>Подготовка документов по лицензирванию направлений подготовки бакалавров</t>
  </si>
  <si>
    <t>Количество новых образовательных программ, подготовленных к лицензированию - 3</t>
  </si>
  <si>
    <t>3 программы</t>
  </si>
  <si>
    <t>Модернизация научно-исследовательской и инновационной деятельности</t>
  </si>
  <si>
    <t>Расширение инновационного пояса института за счет эффективного использования результатов патентно-лицензионной деятельности</t>
  </si>
  <si>
    <t>Количество поданных охранных документов (патентов) -2</t>
  </si>
  <si>
    <t>2 патента</t>
  </si>
  <si>
    <t>Повышение престижа и занчимости достижений института в научной и обазовательной области</t>
  </si>
  <si>
    <t>Объем НИОКР в расчете на одного научно-педагогического работника не менее 85 тыс.рублей в год</t>
  </si>
  <si>
    <t>109 тыс.руб.</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</si>
</sst>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theme="1"/>
      <name val="Times New Roman"/>
      <family val="2"/>
      <charset val="204"/>
    </font>
    <font>
      <b/>
      <sz val="10"/>
      <color theme="1"/>
      <name val="Times New Roman"/>
      <family val="2"/>
      <charset val="204"/>
    </font>
    <font>
      <b/>
      <sz val="10"/>
      <color theme="1"/>
      <name val="Times New Roman"/>
      <family val="1"/>
      <charset val="204"/>
    </font>
    <font>
      <sz val="12"/>
      <color theme="1"/>
      <name val="Times New Roman"/>
      <family val="2"/>
      <charset val="204"/>
    </font>
    <font>
      <i/>
      <sz val="10"/>
      <color theme="1"/>
      <name val="Times New Roman"/>
      <family val="2"/>
      <charset val="204"/>
    </font>
    <font>
      <b/>
      <sz val="9"/>
      <color theme="1"/>
      <name val="Times New Roman"/>
      <family val="2"/>
      <charset val="204"/>
    </font>
    <font>
      <sz val="9"/>
      <color theme="1"/>
      <name val="Times New Roman"/>
      <family val="2"/>
      <charset val="204"/>
    </font>
    <font>
      <sz val="10"/>
      <color theme="1"/>
      <name val="Times New Roman"/>
      <family val="1"/>
      <charset val="204"/>
    </font>
    <font>
      <b/>
      <sz val="12"/>
      <color theme="1"/>
      <name val="Times New Roman"/>
      <family val="1"/>
      <charset val="204"/>
    </font>
    <font>
      <sz val="11"/>
      <color theme="1"/>
      <name val="Times New Roman"/>
      <family val="1"/>
      <charset val="204"/>
    </font>
    <font>
      <i/>
      <sz val="10"/>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0">
    <xf numFmtId="0" fontId="0" fillId="0" borderId="0" xfId="0"/>
    <xf numFmtId="0" fontId="0" fillId="0" borderId="0" xfId="0" applyAlignment="1">
      <alignment horizontal="center"/>
    </xf>
    <xf numFmtId="0" fontId="0" fillId="0" borderId="1" xfId="0" applyBorder="1"/>
    <xf numFmtId="0" fontId="0" fillId="0" borderId="0" xfId="0" applyAlignment="1">
      <alignment wrapText="1"/>
    </xf>
    <xf numFmtId="0" fontId="0" fillId="0" borderId="0" xfId="0" applyAlignment="1">
      <alignment horizontal="right"/>
    </xf>
    <xf numFmtId="0" fontId="0" fillId="0" borderId="1" xfId="0" applyBorder="1" applyAlignment="1">
      <alignment wrapText="1"/>
    </xf>
    <xf numFmtId="0" fontId="0" fillId="0" borderId="1" xfId="0" applyBorder="1" applyAlignment="1">
      <alignment horizontal="center" vertical="center"/>
    </xf>
    <xf numFmtId="0" fontId="0" fillId="0" borderId="0" xfId="0" applyAlignment="1">
      <alignment vertical="center" wrapText="1"/>
    </xf>
    <xf numFmtId="0" fontId="4" fillId="0" borderId="0" xfId="0" applyFont="1"/>
    <xf numFmtId="0" fontId="2" fillId="0" borderId="0" xfId="0" applyFont="1"/>
    <xf numFmtId="0" fontId="6" fillId="0" borderId="0" xfId="0" applyFont="1"/>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wrapText="1"/>
    </xf>
    <xf numFmtId="0" fontId="0" fillId="0" borderId="1" xfId="0" applyBorder="1" applyAlignment="1">
      <alignment horizontal="center" wrapText="1"/>
    </xf>
    <xf numFmtId="0" fontId="7" fillId="0" borderId="0" xfId="0" applyFont="1"/>
    <xf numFmtId="1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vertical="center" wrapText="1"/>
    </xf>
    <xf numFmtId="0" fontId="8" fillId="0" borderId="0" xfId="0" applyFont="1"/>
    <xf numFmtId="0" fontId="0" fillId="0" borderId="4" xfId="0" applyFill="1" applyBorder="1" applyAlignment="1">
      <alignment vertical="center" wrapText="1"/>
    </xf>
    <xf numFmtId="0" fontId="7" fillId="0" borderId="0" xfId="0" applyFont="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xf numFmtId="0" fontId="7" fillId="0" borderId="0" xfId="0" applyFont="1" applyFill="1"/>
    <xf numFmtId="0" fontId="2" fillId="0" borderId="1" xfId="0" applyFont="1" applyBorder="1" applyAlignment="1">
      <alignment horizontal="center"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left" vertical="center" wrapText="1"/>
    </xf>
    <xf numFmtId="49" fontId="2" fillId="0" borderId="7"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0" borderId="0" xfId="0" applyFont="1" applyFill="1" applyAlignment="1">
      <alignment vertical="center"/>
    </xf>
    <xf numFmtId="0" fontId="7" fillId="0" borderId="13" xfId="0" applyFont="1" applyFill="1" applyBorder="1" applyAlignment="1">
      <alignment horizontal="center" vertical="center"/>
    </xf>
    <xf numFmtId="0" fontId="7" fillId="0" borderId="8" xfId="0" applyFont="1" applyFill="1" applyBorder="1" applyAlignment="1">
      <alignment horizontal="left" vertical="center" wrapText="1"/>
    </xf>
    <xf numFmtId="49" fontId="7" fillId="0" borderId="7"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0" xfId="0" applyFont="1" applyFill="1" applyAlignment="1">
      <alignment vertical="center"/>
    </xf>
    <xf numFmtId="49" fontId="2" fillId="0" borderId="7" xfId="0" applyNumberFormat="1" applyFont="1" applyFill="1" applyBorder="1" applyAlignment="1">
      <alignment horizontal="center" vertical="top"/>
    </xf>
    <xf numFmtId="4" fontId="2" fillId="0" borderId="1" xfId="0" applyNumberFormat="1" applyFont="1" applyFill="1" applyBorder="1" applyAlignment="1">
      <alignment horizontal="center" vertical="top"/>
    </xf>
    <xf numFmtId="4" fontId="2" fillId="2" borderId="1" xfId="0" applyNumberFormat="1" applyFont="1" applyFill="1" applyBorder="1" applyAlignment="1">
      <alignment horizontal="center" vertical="center"/>
    </xf>
    <xf numFmtId="0" fontId="10" fillId="0" borderId="13" xfId="0" applyFont="1" applyFill="1" applyBorder="1" applyAlignment="1">
      <alignment horizontal="center" vertical="center"/>
    </xf>
    <xf numFmtId="0" fontId="10" fillId="0" borderId="8" xfId="0" applyFont="1" applyFill="1" applyBorder="1" applyAlignment="1">
      <alignment horizontal="left" vertical="center" wrapText="1"/>
    </xf>
    <xf numFmtId="49" fontId="10" fillId="0" borderId="7"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10" fillId="0" borderId="0" xfId="0" applyFont="1" applyFill="1" applyAlignment="1">
      <alignment vertical="center"/>
    </xf>
    <xf numFmtId="0" fontId="10" fillId="0" borderId="5" xfId="0" applyFont="1" applyFill="1" applyBorder="1" applyAlignment="1">
      <alignment horizontal="center" vertical="center"/>
    </xf>
    <xf numFmtId="0" fontId="10" fillId="0" borderId="3" xfId="0" applyFont="1" applyFill="1" applyBorder="1" applyAlignment="1">
      <alignment horizontal="left" vertical="center" wrapText="1"/>
    </xf>
    <xf numFmtId="4" fontId="10" fillId="0" borderId="1" xfId="0" applyNumberFormat="1" applyFont="1" applyFill="1" applyBorder="1" applyAlignment="1">
      <alignment vertical="center"/>
    </xf>
    <xf numFmtId="0" fontId="10"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49" fontId="10" fillId="0" borderId="12" xfId="0" applyNumberFormat="1" applyFont="1" applyFill="1" applyBorder="1" applyAlignment="1">
      <alignment horizontal="center" vertical="center"/>
    </xf>
    <xf numFmtId="49" fontId="7" fillId="0" borderId="7" xfId="0" applyNumberFormat="1" applyFont="1" applyFill="1" applyBorder="1" applyAlignment="1">
      <alignment horizontal="center" vertical="top"/>
    </xf>
    <xf numFmtId="4" fontId="7" fillId="0" borderId="1" xfId="0" applyNumberFormat="1" applyFont="1" applyFill="1" applyBorder="1" applyAlignment="1">
      <alignment horizontal="center" vertical="top"/>
    </xf>
    <xf numFmtId="49" fontId="10" fillId="0" borderId="7" xfId="0" applyNumberFormat="1" applyFont="1" applyFill="1" applyBorder="1" applyAlignment="1">
      <alignment horizontal="center" vertical="top"/>
    </xf>
    <xf numFmtId="0" fontId="7" fillId="0" borderId="5" xfId="0" applyFont="1" applyFill="1" applyBorder="1" applyAlignment="1">
      <alignment horizontal="center" vertical="center"/>
    </xf>
    <xf numFmtId="49" fontId="7" fillId="0" borderId="1" xfId="0" applyNumberFormat="1" applyFont="1" applyFill="1" applyBorder="1" applyAlignment="1">
      <alignment horizontal="center" vertical="top"/>
    </xf>
    <xf numFmtId="0" fontId="2" fillId="0" borderId="14" xfId="0" applyFont="1" applyFill="1" applyBorder="1" applyAlignment="1">
      <alignment horizontal="center" vertical="center"/>
    </xf>
    <xf numFmtId="0" fontId="2" fillId="0" borderId="15" xfId="0" applyFont="1" applyFill="1" applyBorder="1" applyAlignment="1">
      <alignment horizontal="left" vertical="center" wrapText="1"/>
    </xf>
    <xf numFmtId="49" fontId="2" fillId="0" borderId="16" xfId="0" applyNumberFormat="1" applyFont="1" applyFill="1" applyBorder="1" applyAlignment="1">
      <alignment horizontal="center" vertical="center"/>
    </xf>
    <xf numFmtId="0" fontId="9" fillId="0" borderId="0" xfId="0" applyFont="1" applyFill="1"/>
    <xf numFmtId="0" fontId="9" fillId="0" borderId="0" xfId="0" applyFont="1" applyFill="1" applyAlignment="1">
      <alignment vertical="center"/>
    </xf>
    <xf numFmtId="4" fontId="11" fillId="0" borderId="0" xfId="0" applyNumberFormat="1" applyFont="1" applyFill="1"/>
    <xf numFmtId="0" fontId="11" fillId="0" borderId="0" xfId="0" applyFont="1" applyFill="1"/>
    <xf numFmtId="0" fontId="11" fillId="0" borderId="0" xfId="0" applyFont="1" applyFill="1" applyAlignment="1">
      <alignment vertical="center"/>
    </xf>
    <xf numFmtId="4" fontId="11" fillId="0" borderId="0" xfId="0" applyNumberFormat="1" applyFont="1" applyFill="1" applyAlignment="1">
      <alignment horizontal="center" vertical="center"/>
    </xf>
    <xf numFmtId="14" fontId="0" fillId="0" borderId="1" xfId="0" applyNumberFormat="1" applyBorder="1"/>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10" fontId="0" fillId="0" borderId="1" xfId="0" applyNumberFormat="1" applyBorder="1" applyAlignment="1">
      <alignment vertical="center" wrapText="1"/>
    </xf>
    <xf numFmtId="9" fontId="0" fillId="0" borderId="1" xfId="0" applyNumberFormat="1" applyBorder="1" applyAlignment="1">
      <alignment vertical="center" wrapText="1"/>
    </xf>
    <xf numFmtId="10" fontId="0" fillId="0" borderId="1" xfId="0" applyNumberFormat="1" applyBorder="1" applyAlignment="1">
      <alignment horizontal="center" wrapText="1"/>
    </xf>
    <xf numFmtId="4" fontId="0" fillId="0" borderId="1" xfId="0" applyNumberFormat="1" applyBorder="1" applyAlignment="1">
      <alignment horizontal="center" vertical="center" wrapText="1"/>
    </xf>
    <xf numFmtId="0" fontId="0" fillId="0" borderId="1" xfId="0" applyNumberFormat="1" applyBorder="1" applyAlignment="1">
      <alignment vertical="center" wrapText="1"/>
    </xf>
    <xf numFmtId="0" fontId="0" fillId="0" borderId="1" xfId="0" applyBorder="1" applyAlignment="1">
      <alignment horizontal="center" vertical="center"/>
    </xf>
    <xf numFmtId="0" fontId="2" fillId="0" borderId="0" xfId="0" applyFont="1" applyAlignment="1">
      <alignment horizontal="center"/>
    </xf>
    <xf numFmtId="0" fontId="3" fillId="0" borderId="2" xfId="0" applyFont="1" applyBorder="1" applyAlignment="1">
      <alignment horizontal="center"/>
    </xf>
    <xf numFmtId="0" fontId="0" fillId="0" borderId="3" xfId="0" applyBorder="1" applyAlignment="1">
      <alignment horizontal="center"/>
    </xf>
    <xf numFmtId="0" fontId="11" fillId="0" borderId="0" xfId="0" applyFont="1" applyFill="1" applyAlignment="1">
      <alignment horizontal="justify" wrapText="1"/>
    </xf>
    <xf numFmtId="0" fontId="11" fillId="0" borderId="0" xfId="0" applyFont="1" applyFill="1" applyAlignment="1">
      <alignment horizontal="justify"/>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activeX/activeX2.xml><?xml version="1.0" encoding="utf-8"?>
<ax:ocx xmlns:ax="http://schemas.microsoft.com/office/2006/activeX" xmlns:r="http://schemas.openxmlformats.org/officeDocument/2006/relationships" ax:classid="{5512D124-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381000</xdr:colOff>
          <xdr:row>31</xdr:row>
          <xdr:rowOff>66675</xdr:rowOff>
        </xdr:to>
        <xdr:sp macro="" textlink="">
          <xdr:nvSpPr>
            <xdr:cNvPr id="4097" name="Control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1828800</xdr:colOff>
          <xdr:row>36</xdr:row>
          <xdr:rowOff>28575</xdr:rowOff>
        </xdr:to>
        <xdr:sp macro="" textlink="">
          <xdr:nvSpPr>
            <xdr:cNvPr id="4098" name="Control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1828800</xdr:colOff>
          <xdr:row>36</xdr:row>
          <xdr:rowOff>28575</xdr:rowOff>
        </xdr:to>
        <xdr:sp macro="" textlink="">
          <xdr:nvSpPr>
            <xdr:cNvPr id="4099" name="Control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C36"/>
  <sheetViews>
    <sheetView tabSelected="1" view="pageBreakPreview" zoomScaleNormal="100" zoomScaleSheetLayoutView="100" workbookViewId="0">
      <selection activeCell="A20" sqref="A20:C20"/>
    </sheetView>
  </sheetViews>
  <sheetFormatPr defaultRowHeight="12.75" x14ac:dyDescent="0.2"/>
  <cols>
    <col min="1" max="1" width="46" customWidth="1"/>
    <col min="2" max="2" width="26.1640625" customWidth="1"/>
    <col min="3" max="3" width="30.5" customWidth="1"/>
  </cols>
  <sheetData>
    <row r="11" spans="1:3" x14ac:dyDescent="0.2">
      <c r="A11" s="80" t="s">
        <v>0</v>
      </c>
      <c r="B11" s="80"/>
      <c r="C11" s="80"/>
    </row>
    <row r="12" spans="1:3" x14ac:dyDescent="0.2">
      <c r="A12" s="80" t="s">
        <v>1</v>
      </c>
      <c r="B12" s="80"/>
      <c r="C12" s="80"/>
    </row>
    <row r="13" spans="1:3" x14ac:dyDescent="0.2">
      <c r="A13" s="80" t="s">
        <v>2</v>
      </c>
      <c r="B13" s="80"/>
      <c r="C13" s="80"/>
    </row>
    <row r="14" spans="1:3" x14ac:dyDescent="0.2">
      <c r="A14" s="80" t="s">
        <v>181</v>
      </c>
      <c r="B14" s="80"/>
      <c r="C14" s="80"/>
    </row>
    <row r="15" spans="1:3" x14ac:dyDescent="0.2">
      <c r="C15" s="4" t="s">
        <v>3</v>
      </c>
    </row>
    <row r="16" spans="1:3" x14ac:dyDescent="0.2">
      <c r="B16" s="4" t="s">
        <v>4</v>
      </c>
      <c r="C16" s="2"/>
    </row>
    <row r="17" spans="1:3" x14ac:dyDescent="0.2">
      <c r="B17" s="4" t="s">
        <v>5</v>
      </c>
      <c r="C17" s="70">
        <v>43101</v>
      </c>
    </row>
    <row r="18" spans="1:3" x14ac:dyDescent="0.2">
      <c r="B18" s="4" t="s">
        <v>6</v>
      </c>
      <c r="C18" s="2">
        <v>51570839</v>
      </c>
    </row>
    <row r="20" spans="1:3" ht="15.75" x14ac:dyDescent="0.25">
      <c r="A20" s="81" t="s">
        <v>461</v>
      </c>
      <c r="B20" s="81"/>
      <c r="C20" s="81"/>
    </row>
    <row r="21" spans="1:3" x14ac:dyDescent="0.2">
      <c r="A21" s="82" t="s">
        <v>176</v>
      </c>
      <c r="B21" s="82"/>
      <c r="C21" s="82"/>
    </row>
    <row r="23" spans="1:3" ht="25.5" x14ac:dyDescent="0.2">
      <c r="A23" s="5" t="s">
        <v>7</v>
      </c>
      <c r="B23" s="79">
        <v>6165033136</v>
      </c>
      <c r="C23" s="79"/>
    </row>
    <row r="24" spans="1:3" ht="25.5" x14ac:dyDescent="0.2">
      <c r="A24" s="5" t="s">
        <v>8</v>
      </c>
      <c r="B24" s="79">
        <v>614302001</v>
      </c>
      <c r="C24" s="79"/>
    </row>
    <row r="25" spans="1:3" ht="27" customHeight="1" x14ac:dyDescent="0.2">
      <c r="A25" s="5" t="s">
        <v>9</v>
      </c>
      <c r="B25" s="6" t="s">
        <v>10</v>
      </c>
      <c r="C25" s="6">
        <v>384</v>
      </c>
    </row>
    <row r="26" spans="1:3" ht="25.5" x14ac:dyDescent="0.2">
      <c r="A26" s="5" t="s">
        <v>11</v>
      </c>
      <c r="B26" s="79" t="s">
        <v>462</v>
      </c>
      <c r="C26" s="79"/>
    </row>
    <row r="27" spans="1:3" ht="25.5" x14ac:dyDescent="0.2">
      <c r="A27" s="5" t="s">
        <v>12</v>
      </c>
      <c r="B27" s="79" t="s">
        <v>460</v>
      </c>
      <c r="C27" s="79"/>
    </row>
    <row r="28" spans="1:3" x14ac:dyDescent="0.2">
      <c r="A28" s="3"/>
    </row>
    <row r="33" spans="1:3" x14ac:dyDescent="0.2">
      <c r="A33" t="s">
        <v>174</v>
      </c>
      <c r="C33" t="s">
        <v>463</v>
      </c>
    </row>
    <row r="36" spans="1:3" x14ac:dyDescent="0.2">
      <c r="A36" t="s">
        <v>175</v>
      </c>
    </row>
  </sheetData>
  <mergeCells count="10">
    <mergeCell ref="B26:C26"/>
    <mergeCell ref="B23:C23"/>
    <mergeCell ref="B24:C24"/>
    <mergeCell ref="B27:C27"/>
    <mergeCell ref="A11:C11"/>
    <mergeCell ref="A12:C12"/>
    <mergeCell ref="A13:C13"/>
    <mergeCell ref="A14:C14"/>
    <mergeCell ref="A20:C20"/>
    <mergeCell ref="A21:C21"/>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view="pageBreakPreview" zoomScaleNormal="100" zoomScaleSheetLayoutView="100" workbookViewId="0">
      <selection activeCell="D6" sqref="D6"/>
    </sheetView>
  </sheetViews>
  <sheetFormatPr defaultRowHeight="12.75" x14ac:dyDescent="0.2"/>
  <cols>
    <col min="2" max="2" width="38.33203125" customWidth="1"/>
    <col min="3" max="4" width="15.33203125" customWidth="1"/>
  </cols>
  <sheetData>
    <row r="1" spans="1:9" x14ac:dyDescent="0.2">
      <c r="A1" s="9" t="s">
        <v>132</v>
      </c>
      <c r="E1" s="1"/>
      <c r="F1" s="1"/>
      <c r="G1" s="1"/>
      <c r="H1" s="1"/>
      <c r="I1" s="1"/>
    </row>
    <row r="2" spans="1:9" ht="25.5" x14ac:dyDescent="0.2">
      <c r="A2" s="11" t="s">
        <v>36</v>
      </c>
      <c r="B2" s="11" t="s">
        <v>35</v>
      </c>
      <c r="C2" s="11" t="s">
        <v>133</v>
      </c>
      <c r="D2" s="11" t="s">
        <v>103</v>
      </c>
      <c r="E2" s="1"/>
      <c r="F2" s="1"/>
      <c r="G2" s="1"/>
      <c r="H2" s="1"/>
      <c r="I2" s="1"/>
    </row>
    <row r="3" spans="1:9" x14ac:dyDescent="0.2">
      <c r="A3" s="11">
        <v>1</v>
      </c>
      <c r="B3" s="11"/>
      <c r="C3" s="11"/>
      <c r="D3" s="11"/>
      <c r="E3" s="1"/>
      <c r="F3" s="1"/>
      <c r="G3" s="1"/>
      <c r="H3" s="1"/>
      <c r="I3" s="1"/>
    </row>
    <row r="4" spans="1:9" ht="25.5" x14ac:dyDescent="0.2">
      <c r="A4" s="13">
        <v>1</v>
      </c>
      <c r="B4" s="13" t="s">
        <v>134</v>
      </c>
      <c r="C4" s="13"/>
      <c r="D4" s="13"/>
      <c r="E4" s="1"/>
      <c r="F4" s="1"/>
      <c r="G4" s="1"/>
      <c r="H4" s="1"/>
      <c r="I4" s="1"/>
    </row>
    <row r="5" spans="1:9" ht="51" x14ac:dyDescent="0.2">
      <c r="A5" s="13">
        <v>2</v>
      </c>
      <c r="B5" s="13" t="s">
        <v>135</v>
      </c>
      <c r="C5" s="13"/>
      <c r="D5" s="13"/>
      <c r="E5" s="1"/>
      <c r="F5" s="1"/>
      <c r="G5" s="1"/>
      <c r="H5" s="1"/>
      <c r="I5" s="1"/>
    </row>
    <row r="6" spans="1:9" ht="25.5" x14ac:dyDescent="0.2">
      <c r="A6" s="13">
        <v>3</v>
      </c>
      <c r="B6" s="13" t="s">
        <v>136</v>
      </c>
      <c r="C6" s="13"/>
      <c r="D6" s="13"/>
      <c r="E6" s="1"/>
      <c r="F6" s="1"/>
      <c r="G6" s="1"/>
      <c r="H6" s="1"/>
      <c r="I6" s="1"/>
    </row>
    <row r="7" spans="1:9" ht="89.25" x14ac:dyDescent="0.2">
      <c r="A7" s="13">
        <v>4</v>
      </c>
      <c r="B7" s="13" t="s">
        <v>137</v>
      </c>
      <c r="C7" s="21"/>
      <c r="D7" s="21"/>
      <c r="E7" s="1"/>
      <c r="F7" s="1"/>
      <c r="G7" s="1"/>
      <c r="H7" s="1"/>
      <c r="I7" s="1"/>
    </row>
  </sheetData>
  <pageMargins left="0.70866141732283472" right="0.708661417322834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view="pageBreakPreview" zoomScaleNormal="100" zoomScaleSheetLayoutView="100" workbookViewId="0">
      <selection activeCell="B10" sqref="B10"/>
    </sheetView>
  </sheetViews>
  <sheetFormatPr defaultRowHeight="12.75" x14ac:dyDescent="0.2"/>
  <cols>
    <col min="2" max="2" width="63.5" customWidth="1"/>
    <col min="3" max="4" width="20.5" customWidth="1"/>
  </cols>
  <sheetData>
    <row r="1" spans="1:4" x14ac:dyDescent="0.2">
      <c r="A1" s="9" t="s">
        <v>173</v>
      </c>
    </row>
    <row r="3" spans="1:4" ht="25.5" x14ac:dyDescent="0.2">
      <c r="A3" s="11" t="s">
        <v>14</v>
      </c>
      <c r="B3" s="11" t="s">
        <v>35</v>
      </c>
      <c r="C3" s="11" t="s">
        <v>140</v>
      </c>
      <c r="D3" s="11" t="s">
        <v>141</v>
      </c>
    </row>
    <row r="4" spans="1:4" x14ac:dyDescent="0.2">
      <c r="A4" s="11">
        <v>1</v>
      </c>
      <c r="B4" s="11"/>
      <c r="C4" s="11"/>
      <c r="D4" s="11"/>
    </row>
    <row r="5" spans="1:4" ht="38.25" x14ac:dyDescent="0.2">
      <c r="A5" s="12" t="s">
        <v>62</v>
      </c>
      <c r="B5" s="12" t="s">
        <v>142</v>
      </c>
      <c r="C5" s="13" t="s">
        <v>476</v>
      </c>
      <c r="D5" s="13" t="s">
        <v>479</v>
      </c>
    </row>
    <row r="6" spans="1:4" ht="51" x14ac:dyDescent="0.2">
      <c r="A6" s="12" t="s">
        <v>68</v>
      </c>
      <c r="B6" s="12" t="s">
        <v>143</v>
      </c>
      <c r="C6" s="13"/>
      <c r="D6" s="13"/>
    </row>
    <row r="7" spans="1:4" ht="51" x14ac:dyDescent="0.2">
      <c r="A7" s="12" t="s">
        <v>77</v>
      </c>
      <c r="B7" s="12" t="s">
        <v>144</v>
      </c>
      <c r="C7" s="13"/>
      <c r="D7" s="13"/>
    </row>
    <row r="8" spans="1:4" ht="38.25" x14ac:dyDescent="0.2">
      <c r="A8" s="12" t="s">
        <v>145</v>
      </c>
      <c r="B8" s="12" t="s">
        <v>146</v>
      </c>
      <c r="C8" s="13" t="s">
        <v>477</v>
      </c>
      <c r="D8" s="13" t="s">
        <v>480</v>
      </c>
    </row>
    <row r="9" spans="1:4" ht="51" x14ac:dyDescent="0.2">
      <c r="A9" s="12" t="s">
        <v>147</v>
      </c>
      <c r="B9" s="12" t="s">
        <v>148</v>
      </c>
      <c r="C9" s="13"/>
      <c r="D9" s="13"/>
    </row>
    <row r="10" spans="1:4" ht="51" x14ac:dyDescent="0.2">
      <c r="A10" s="12" t="s">
        <v>149</v>
      </c>
      <c r="B10" s="12" t="s">
        <v>150</v>
      </c>
      <c r="C10" s="13"/>
      <c r="D10" s="13"/>
    </row>
    <row r="11" spans="1:4" ht="38.25" x14ac:dyDescent="0.2">
      <c r="A11" s="12" t="s">
        <v>151</v>
      </c>
      <c r="B11" s="12" t="s">
        <v>152</v>
      </c>
      <c r="C11" s="13" t="s">
        <v>478</v>
      </c>
      <c r="D11" s="13" t="s">
        <v>481</v>
      </c>
    </row>
    <row r="12" spans="1:4" ht="51" x14ac:dyDescent="0.2">
      <c r="A12" s="12" t="s">
        <v>153</v>
      </c>
      <c r="B12" s="12" t="s">
        <v>154</v>
      </c>
      <c r="C12" s="13"/>
      <c r="D12" s="13"/>
    </row>
    <row r="13" spans="1:4" ht="51" x14ac:dyDescent="0.2">
      <c r="A13" s="12" t="s">
        <v>155</v>
      </c>
      <c r="B13" s="12" t="s">
        <v>156</v>
      </c>
      <c r="C13" s="13"/>
      <c r="D13" s="13"/>
    </row>
    <row r="14" spans="1:4" ht="38.25" x14ac:dyDescent="0.2">
      <c r="A14" s="12" t="s">
        <v>157</v>
      </c>
      <c r="B14" s="12" t="s">
        <v>158</v>
      </c>
      <c r="C14" s="13">
        <v>73.400000000000006</v>
      </c>
      <c r="D14" s="13">
        <v>73.400000000000006</v>
      </c>
    </row>
    <row r="15" spans="1:4" ht="38.25" x14ac:dyDescent="0.2">
      <c r="A15" s="12" t="s">
        <v>159</v>
      </c>
      <c r="B15" s="12" t="s">
        <v>160</v>
      </c>
      <c r="C15" s="13"/>
      <c r="D15" s="13"/>
    </row>
    <row r="16" spans="1:4" ht="38.25" x14ac:dyDescent="0.2">
      <c r="A16" s="12" t="s">
        <v>161</v>
      </c>
      <c r="B16" s="12" t="s">
        <v>162</v>
      </c>
      <c r="C16" s="13"/>
      <c r="D16" s="13"/>
    </row>
    <row r="17" spans="1:4" ht="38.25" x14ac:dyDescent="0.2">
      <c r="A17" s="12" t="s">
        <v>163</v>
      </c>
      <c r="B17" s="12" t="s">
        <v>164</v>
      </c>
      <c r="C17" s="13">
        <v>5974</v>
      </c>
      <c r="D17" s="13">
        <v>5974</v>
      </c>
    </row>
    <row r="18" spans="1:4" ht="38.25" x14ac:dyDescent="0.2">
      <c r="A18" s="12" t="s">
        <v>165</v>
      </c>
      <c r="B18" s="12" t="s">
        <v>166</v>
      </c>
      <c r="C18" s="13">
        <v>1</v>
      </c>
      <c r="D18" s="13">
        <v>1</v>
      </c>
    </row>
    <row r="19" spans="1:4" ht="51" x14ac:dyDescent="0.2">
      <c r="A19" s="12" t="s">
        <v>167</v>
      </c>
      <c r="B19" s="12" t="s">
        <v>168</v>
      </c>
      <c r="C19" s="13"/>
      <c r="D19" s="13"/>
    </row>
    <row r="20" spans="1:4" ht="51" x14ac:dyDescent="0.2">
      <c r="A20" s="12" t="s">
        <v>169</v>
      </c>
      <c r="B20" s="12" t="s">
        <v>170</v>
      </c>
      <c r="C20" s="13"/>
      <c r="D20" s="13"/>
    </row>
    <row r="21" spans="1:4" ht="51" x14ac:dyDescent="0.2">
      <c r="A21" s="12" t="s">
        <v>171</v>
      </c>
      <c r="B21" s="12" t="s">
        <v>172</v>
      </c>
      <c r="C21" s="13"/>
      <c r="D21" s="13"/>
    </row>
    <row r="22" spans="1:4" x14ac:dyDescent="0.2">
      <c r="A22" s="8"/>
    </row>
    <row r="23" spans="1:4" x14ac:dyDescent="0.2">
      <c r="A23" s="7"/>
    </row>
  </sheetData>
  <pageMargins left="0.51181102362204722" right="0.31496062992125984" top="0.35433070866141736" bottom="0.35433070866141736"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view="pageBreakPreview" zoomScaleNormal="100" zoomScaleSheetLayoutView="100" workbookViewId="0">
      <selection activeCell="B25" sqref="B25"/>
    </sheetView>
  </sheetViews>
  <sheetFormatPr defaultRowHeight="12.75" x14ac:dyDescent="0.2"/>
  <cols>
    <col min="1" max="1" width="9.83203125" customWidth="1"/>
    <col min="2" max="2" width="79.1640625" customWidth="1"/>
    <col min="3" max="9" width="20.6640625" customWidth="1"/>
  </cols>
  <sheetData>
    <row r="1" spans="1:2" ht="15.75" x14ac:dyDescent="0.25">
      <c r="A1" s="23" t="s">
        <v>139</v>
      </c>
    </row>
    <row r="2" spans="1:2" x14ac:dyDescent="0.2">
      <c r="A2" s="9" t="s">
        <v>13</v>
      </c>
    </row>
    <row r="3" spans="1:2" x14ac:dyDescent="0.2">
      <c r="A3" s="11" t="s">
        <v>14</v>
      </c>
      <c r="B3" s="11" t="s">
        <v>15</v>
      </c>
    </row>
    <row r="4" spans="1:2" x14ac:dyDescent="0.2">
      <c r="A4" s="71">
        <v>1</v>
      </c>
      <c r="B4" s="72" t="s">
        <v>464</v>
      </c>
    </row>
    <row r="5" spans="1:2" x14ac:dyDescent="0.2">
      <c r="A5" s="71">
        <v>2</v>
      </c>
      <c r="B5" s="73" t="s">
        <v>465</v>
      </c>
    </row>
    <row r="6" spans="1:2" x14ac:dyDescent="0.2">
      <c r="A6" s="71">
        <v>3</v>
      </c>
      <c r="B6" s="73" t="s">
        <v>466</v>
      </c>
    </row>
    <row r="7" spans="1:2" x14ac:dyDescent="0.2">
      <c r="A7" s="73"/>
      <c r="B7" s="73"/>
    </row>
    <row r="8" spans="1:2" x14ac:dyDescent="0.2">
      <c r="A8" s="12"/>
      <c r="B8" s="12"/>
    </row>
    <row r="9" spans="1:2" x14ac:dyDescent="0.2">
      <c r="A9" s="12"/>
      <c r="B9" s="12"/>
    </row>
    <row r="10" spans="1:2" x14ac:dyDescent="0.2">
      <c r="A10" s="12"/>
      <c r="B10" s="12"/>
    </row>
    <row r="11" spans="1:2" x14ac:dyDescent="0.2">
      <c r="A11" s="12"/>
      <c r="B11" s="12"/>
    </row>
    <row r="12" spans="1:2" x14ac:dyDescent="0.2">
      <c r="A12" s="12"/>
      <c r="B12" s="12"/>
    </row>
    <row r="13" spans="1:2" ht="17.25" customHeight="1" x14ac:dyDescent="0.2">
      <c r="A13" s="12"/>
      <c r="B13" s="12"/>
    </row>
    <row r="14" spans="1:2" x14ac:dyDescent="0.2">
      <c r="A14" s="12"/>
      <c r="B14" s="12"/>
    </row>
    <row r="15" spans="1:2" x14ac:dyDescent="0.2">
      <c r="A15" s="12"/>
      <c r="B15" s="12"/>
    </row>
    <row r="16" spans="1:2" x14ac:dyDescent="0.2">
      <c r="A16" s="8"/>
    </row>
    <row r="17" spans="1:2" x14ac:dyDescent="0.2">
      <c r="A17" s="9" t="s">
        <v>16</v>
      </c>
    </row>
    <row r="18" spans="1:2" x14ac:dyDescent="0.2">
      <c r="A18" s="11" t="s">
        <v>14</v>
      </c>
      <c r="B18" s="11" t="s">
        <v>15</v>
      </c>
    </row>
    <row r="19" spans="1:2" x14ac:dyDescent="0.2">
      <c r="A19" s="11">
        <v>1</v>
      </c>
      <c r="B19" s="11"/>
    </row>
    <row r="20" spans="1:2" x14ac:dyDescent="0.2">
      <c r="A20" s="12"/>
      <c r="B20" s="12"/>
    </row>
    <row r="21" spans="1:2" x14ac:dyDescent="0.2">
      <c r="A21" s="12"/>
      <c r="B21" s="12"/>
    </row>
    <row r="22" spans="1:2" x14ac:dyDescent="0.2">
      <c r="A22" s="12"/>
      <c r="B22" s="12"/>
    </row>
    <row r="23" spans="1:2" x14ac:dyDescent="0.2">
      <c r="A23" s="12"/>
      <c r="B23" s="12"/>
    </row>
    <row r="24" spans="1:2" x14ac:dyDescent="0.2">
      <c r="A24" s="12"/>
      <c r="B24" s="12"/>
    </row>
    <row r="25" spans="1:2" x14ac:dyDescent="0.2">
      <c r="A25" s="12"/>
      <c r="B25" s="12"/>
    </row>
    <row r="26" spans="1:2" x14ac:dyDescent="0.2">
      <c r="A26" s="12"/>
      <c r="B26" s="12"/>
    </row>
    <row r="27" spans="1:2" x14ac:dyDescent="0.2">
      <c r="A27" s="12"/>
      <c r="B27" s="12"/>
    </row>
    <row r="28" spans="1:2" x14ac:dyDescent="0.2">
      <c r="A28" s="12"/>
      <c r="B28" s="12"/>
    </row>
    <row r="29" spans="1:2" x14ac:dyDescent="0.2">
      <c r="A29" s="8"/>
    </row>
    <row r="30" spans="1:2" x14ac:dyDescent="0.2">
      <c r="A30" s="8"/>
    </row>
    <row r="55" spans="1:4" ht="17.25" customHeight="1" x14ac:dyDescent="0.2">
      <c r="A55" s="8"/>
      <c r="C55" s="1"/>
      <c r="D55" s="1"/>
    </row>
    <row r="56" spans="1:4" x14ac:dyDescent="0.2">
      <c r="C56" s="1"/>
      <c r="D56" s="1"/>
    </row>
    <row r="57" spans="1:4" x14ac:dyDescent="0.2">
      <c r="C57" s="1"/>
      <c r="D57" s="1"/>
    </row>
    <row r="58" spans="1:4" x14ac:dyDescent="0.2">
      <c r="C58" s="1"/>
      <c r="D58" s="1"/>
    </row>
    <row r="59" spans="1:4" x14ac:dyDescent="0.2">
      <c r="C59" s="1"/>
      <c r="D59" s="1"/>
    </row>
    <row r="60" spans="1:4" x14ac:dyDescent="0.2">
      <c r="C60" s="1"/>
      <c r="D60" s="1"/>
    </row>
    <row r="61" spans="1:4" x14ac:dyDescent="0.2">
      <c r="C61" s="1"/>
      <c r="D61" s="1"/>
    </row>
    <row r="62" spans="1:4" x14ac:dyDescent="0.2">
      <c r="C62" s="1"/>
      <c r="D62" s="1"/>
    </row>
    <row r="63" spans="1:4" x14ac:dyDescent="0.2">
      <c r="C63" s="1"/>
      <c r="D63" s="1"/>
    </row>
    <row r="64" spans="1:4" x14ac:dyDescent="0.2">
      <c r="C64" s="1"/>
      <c r="D64" s="1"/>
    </row>
    <row r="65" spans="3:4" x14ac:dyDescent="0.2">
      <c r="C65" s="1"/>
      <c r="D65" s="1"/>
    </row>
    <row r="66" spans="3:4" x14ac:dyDescent="0.2">
      <c r="C66" s="1"/>
      <c r="D66" s="1"/>
    </row>
    <row r="67" spans="3:4" x14ac:dyDescent="0.2">
      <c r="C67" s="1"/>
      <c r="D67" s="1"/>
    </row>
    <row r="68" spans="3:4" x14ac:dyDescent="0.2">
      <c r="C68" s="1"/>
      <c r="D68" s="1"/>
    </row>
    <row r="69" spans="3:4" x14ac:dyDescent="0.2">
      <c r="C69" s="1"/>
      <c r="D69" s="1"/>
    </row>
    <row r="70" spans="3:4" x14ac:dyDescent="0.2">
      <c r="C70" s="1"/>
      <c r="D70" s="1"/>
    </row>
    <row r="71" spans="3:4" x14ac:dyDescent="0.2">
      <c r="C71" s="1"/>
      <c r="D71" s="1"/>
    </row>
  </sheetData>
  <pageMargins left="0.31496062992125984" right="0.31496062992125984" top="0.55118110236220474" bottom="0.35433070866141736"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view="pageBreakPreview" zoomScaleNormal="100" zoomScaleSheetLayoutView="100" workbookViewId="0">
      <selection activeCell="B7" sqref="B7"/>
    </sheetView>
  </sheetViews>
  <sheetFormatPr defaultRowHeight="12.75" x14ac:dyDescent="0.2"/>
  <cols>
    <col min="2" max="2" width="55.5" customWidth="1"/>
    <col min="3" max="3" width="33.6640625" customWidth="1"/>
    <col min="4" max="4" width="28" customWidth="1"/>
    <col min="5" max="5" width="12.83203125" customWidth="1"/>
  </cols>
  <sheetData>
    <row r="1" spans="1:5" x14ac:dyDescent="0.2">
      <c r="A1" s="9" t="s">
        <v>17</v>
      </c>
    </row>
    <row r="2" spans="1:5" ht="51" x14ac:dyDescent="0.2">
      <c r="A2" s="11" t="s">
        <v>14</v>
      </c>
      <c r="B2" s="11" t="s">
        <v>18</v>
      </c>
      <c r="C2" s="11" t="s">
        <v>19</v>
      </c>
      <c r="D2" s="11" t="s">
        <v>20</v>
      </c>
    </row>
    <row r="3" spans="1:5" x14ac:dyDescent="0.2">
      <c r="A3" s="11">
        <v>1</v>
      </c>
      <c r="B3" s="11"/>
      <c r="C3" s="11"/>
      <c r="D3" s="11"/>
    </row>
    <row r="4" spans="1:5" ht="25.5" x14ac:dyDescent="0.2">
      <c r="A4" s="12">
        <v>1</v>
      </c>
      <c r="B4" s="12" t="s">
        <v>21</v>
      </c>
      <c r="C4" s="13" t="s">
        <v>22</v>
      </c>
      <c r="D4" s="13" t="s">
        <v>23</v>
      </c>
      <c r="E4" s="1"/>
    </row>
    <row r="5" spans="1:5" ht="25.5" x14ac:dyDescent="0.2">
      <c r="A5" s="12">
        <v>2</v>
      </c>
      <c r="B5" s="12" t="s">
        <v>24</v>
      </c>
      <c r="C5" s="13" t="s">
        <v>22</v>
      </c>
      <c r="D5" s="13" t="s">
        <v>23</v>
      </c>
      <c r="E5" s="1"/>
    </row>
    <row r="6" spans="1:5" ht="25.5" x14ac:dyDescent="0.2">
      <c r="A6" s="12">
        <v>8</v>
      </c>
      <c r="B6" s="12" t="s">
        <v>25</v>
      </c>
      <c r="C6" s="13" t="s">
        <v>22</v>
      </c>
      <c r="D6" s="13" t="s">
        <v>23</v>
      </c>
      <c r="E6" s="1"/>
    </row>
    <row r="7" spans="1:5" ht="51" x14ac:dyDescent="0.2">
      <c r="A7" s="12">
        <v>13</v>
      </c>
      <c r="B7" s="12" t="s">
        <v>26</v>
      </c>
      <c r="C7" s="13" t="s">
        <v>27</v>
      </c>
      <c r="D7" s="13" t="s">
        <v>28</v>
      </c>
      <c r="E7" s="1"/>
    </row>
    <row r="8" spans="1:5" x14ac:dyDescent="0.2">
      <c r="A8" s="8"/>
      <c r="C8" s="1"/>
      <c r="D8" s="1"/>
      <c r="E8" s="1"/>
    </row>
    <row r="9" spans="1:5" x14ac:dyDescent="0.2">
      <c r="A9" s="9" t="s">
        <v>29</v>
      </c>
      <c r="C9" s="1"/>
      <c r="D9" s="1"/>
      <c r="E9" s="1"/>
    </row>
    <row r="10" spans="1:5" ht="25.5" x14ac:dyDescent="0.2">
      <c r="A10" s="11" t="s">
        <v>14</v>
      </c>
      <c r="B10" s="11" t="s">
        <v>30</v>
      </c>
      <c r="C10" s="11" t="s">
        <v>31</v>
      </c>
      <c r="D10" s="11" t="s">
        <v>32</v>
      </c>
      <c r="E10" s="11" t="s">
        <v>33</v>
      </c>
    </row>
    <row r="11" spans="1:5" x14ac:dyDescent="0.2">
      <c r="A11" s="11">
        <v>1</v>
      </c>
      <c r="B11" s="11"/>
      <c r="C11" s="11"/>
      <c r="D11" s="11"/>
      <c r="E11" s="11"/>
    </row>
    <row r="12" spans="1:5" ht="14.25" customHeight="1" x14ac:dyDescent="0.2">
      <c r="A12" s="12">
        <v>1</v>
      </c>
      <c r="B12" s="12" t="s">
        <v>467</v>
      </c>
      <c r="C12" s="13" t="s">
        <v>468</v>
      </c>
      <c r="D12" s="18">
        <v>41473</v>
      </c>
      <c r="E12" s="18" t="s">
        <v>469</v>
      </c>
    </row>
    <row r="13" spans="1:5" x14ac:dyDescent="0.2">
      <c r="A13" s="12">
        <v>2</v>
      </c>
      <c r="B13" s="12" t="s">
        <v>467</v>
      </c>
      <c r="C13" s="13" t="s">
        <v>470</v>
      </c>
      <c r="D13" s="18">
        <v>42403</v>
      </c>
      <c r="E13" s="18" t="s">
        <v>469</v>
      </c>
    </row>
    <row r="14" spans="1:5" x14ac:dyDescent="0.2">
      <c r="A14" s="12">
        <v>3</v>
      </c>
      <c r="B14" s="12" t="s">
        <v>467</v>
      </c>
      <c r="C14" s="13" t="s">
        <v>471</v>
      </c>
      <c r="D14" s="18">
        <v>42548</v>
      </c>
      <c r="E14" s="18" t="s">
        <v>469</v>
      </c>
    </row>
  </sheetData>
  <pageMargins left="0.51181102362204722" right="0.31496062992125984" top="0.35433070866141736" bottom="0.35433070866141736"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zoomScaleNormal="100" zoomScaleSheetLayoutView="100" workbookViewId="0">
      <selection activeCell="H18" sqref="H18"/>
    </sheetView>
  </sheetViews>
  <sheetFormatPr defaultRowHeight="12.75" x14ac:dyDescent="0.2"/>
  <cols>
    <col min="1" max="1" width="28.6640625" customWidth="1"/>
    <col min="3" max="10" width="18.6640625" customWidth="1"/>
  </cols>
  <sheetData>
    <row r="1" spans="1:10" x14ac:dyDescent="0.2">
      <c r="A1" s="9" t="s">
        <v>34</v>
      </c>
    </row>
    <row r="2" spans="1:10" s="10" customFormat="1" ht="72" x14ac:dyDescent="0.2">
      <c r="A2" s="22" t="s">
        <v>35</v>
      </c>
      <c r="B2" s="22" t="s">
        <v>36</v>
      </c>
      <c r="C2" s="22" t="s">
        <v>37</v>
      </c>
      <c r="D2" s="22" t="s">
        <v>38</v>
      </c>
      <c r="E2" s="22" t="s">
        <v>39</v>
      </c>
      <c r="F2" s="22" t="s">
        <v>40</v>
      </c>
      <c r="G2" s="22" t="s">
        <v>41</v>
      </c>
      <c r="H2" s="22" t="s">
        <v>42</v>
      </c>
      <c r="I2" s="22" t="s">
        <v>43</v>
      </c>
      <c r="J2" s="22" t="s">
        <v>44</v>
      </c>
    </row>
    <row r="3" spans="1:10" x14ac:dyDescent="0.2">
      <c r="A3" s="11"/>
      <c r="B3" s="11">
        <v>1</v>
      </c>
      <c r="C3" s="11"/>
      <c r="D3" s="11"/>
      <c r="E3" s="11"/>
      <c r="F3" s="11"/>
      <c r="G3" s="11"/>
      <c r="H3" s="11"/>
      <c r="I3" s="11"/>
      <c r="J3" s="11"/>
    </row>
    <row r="4" spans="1:10" x14ac:dyDescent="0.2">
      <c r="A4" s="12" t="s">
        <v>45</v>
      </c>
      <c r="B4" s="13">
        <v>1</v>
      </c>
      <c r="C4" s="12"/>
      <c r="D4" s="12"/>
      <c r="E4" s="12"/>
      <c r="F4" s="12"/>
      <c r="G4" s="12"/>
      <c r="H4" s="12"/>
      <c r="I4" s="12"/>
      <c r="J4" s="12"/>
    </row>
    <row r="5" spans="1:10" x14ac:dyDescent="0.2">
      <c r="A5" s="12" t="s">
        <v>53</v>
      </c>
      <c r="B5" s="13">
        <v>2</v>
      </c>
      <c r="C5" s="12"/>
      <c r="D5" s="12"/>
      <c r="E5" s="12"/>
      <c r="F5" s="12"/>
      <c r="G5" s="12"/>
      <c r="H5" s="12"/>
      <c r="I5" s="12"/>
      <c r="J5" s="12"/>
    </row>
    <row r="6" spans="1:10" ht="38.25" x14ac:dyDescent="0.2">
      <c r="A6" s="12" t="s">
        <v>54</v>
      </c>
      <c r="B6" s="13">
        <v>3</v>
      </c>
      <c r="C6" s="12">
        <v>30.2</v>
      </c>
      <c r="D6" s="12">
        <v>31.5</v>
      </c>
      <c r="E6" s="74">
        <v>4.2999999999999997E-2</v>
      </c>
      <c r="F6" s="12" t="s">
        <v>472</v>
      </c>
      <c r="G6" s="12">
        <v>52.95</v>
      </c>
      <c r="H6" s="12">
        <v>56</v>
      </c>
      <c r="I6" s="74">
        <f>(H6-G6)/G6</f>
        <v>5.7601510859301173E-2</v>
      </c>
      <c r="J6" s="12"/>
    </row>
    <row r="7" spans="1:10" x14ac:dyDescent="0.2">
      <c r="A7" s="12" t="s">
        <v>55</v>
      </c>
      <c r="B7" s="13">
        <v>4</v>
      </c>
      <c r="C7" s="12">
        <v>0.5</v>
      </c>
      <c r="D7" s="12">
        <v>0.3</v>
      </c>
      <c r="E7" s="75">
        <v>-0.4</v>
      </c>
      <c r="F7" s="12"/>
      <c r="G7" s="12">
        <v>10.1</v>
      </c>
      <c r="H7" s="12">
        <v>8.1</v>
      </c>
      <c r="I7" s="74">
        <f t="shared" ref="I7:I11" si="0">(H7-G7)/G7</f>
        <v>-0.19801980198019803</v>
      </c>
      <c r="J7" s="12"/>
    </row>
    <row r="8" spans="1:10" ht="25.5" x14ac:dyDescent="0.2">
      <c r="A8" s="12" t="s">
        <v>56</v>
      </c>
      <c r="B8" s="13">
        <v>5</v>
      </c>
      <c r="C8" s="12">
        <v>0.5</v>
      </c>
      <c r="D8" s="12">
        <v>0.3</v>
      </c>
      <c r="E8" s="75">
        <v>-0.4</v>
      </c>
      <c r="F8" s="12" t="s">
        <v>473</v>
      </c>
      <c r="G8" s="12">
        <v>10.1</v>
      </c>
      <c r="H8" s="12">
        <v>8.1</v>
      </c>
      <c r="I8" s="74">
        <f t="shared" si="0"/>
        <v>-0.19801980198019803</v>
      </c>
      <c r="J8" s="12" t="s">
        <v>473</v>
      </c>
    </row>
    <row r="9" spans="1:10" ht="25.5" x14ac:dyDescent="0.2">
      <c r="A9" s="12" t="s">
        <v>57</v>
      </c>
      <c r="B9" s="13">
        <v>6</v>
      </c>
      <c r="C9" s="12"/>
      <c r="D9" s="12"/>
      <c r="E9" s="12"/>
      <c r="F9" s="12"/>
      <c r="G9" s="12"/>
      <c r="H9" s="12"/>
      <c r="I9" s="74"/>
      <c r="J9" s="12"/>
    </row>
    <row r="10" spans="1:10" ht="25.5" x14ac:dyDescent="0.2">
      <c r="A10" s="12" t="s">
        <v>46</v>
      </c>
      <c r="B10" s="13">
        <v>7</v>
      </c>
      <c r="C10" s="12">
        <v>4</v>
      </c>
      <c r="D10" s="12">
        <v>4.5</v>
      </c>
      <c r="E10" s="74">
        <v>0.125</v>
      </c>
      <c r="F10" s="12" t="s">
        <v>474</v>
      </c>
      <c r="G10" s="12">
        <v>50.24</v>
      </c>
      <c r="H10" s="12">
        <v>52</v>
      </c>
      <c r="I10" s="74">
        <f t="shared" si="0"/>
        <v>3.5031847133757919E-2</v>
      </c>
      <c r="J10" s="12"/>
    </row>
    <row r="11" spans="1:10" ht="25.5" x14ac:dyDescent="0.2">
      <c r="A11" s="12" t="s">
        <v>47</v>
      </c>
      <c r="B11" s="13">
        <v>8</v>
      </c>
      <c r="C11" s="12">
        <v>14</v>
      </c>
      <c r="D11" s="12">
        <v>13.7</v>
      </c>
      <c r="E11" s="74">
        <v>-2.1499999999999998E-2</v>
      </c>
      <c r="F11" s="12" t="s">
        <v>473</v>
      </c>
      <c r="G11" s="12">
        <v>16.37</v>
      </c>
      <c r="H11" s="12">
        <v>19.7</v>
      </c>
      <c r="I11" s="74">
        <f t="shared" si="0"/>
        <v>0.20342089187538168</v>
      </c>
      <c r="J11" s="12"/>
    </row>
    <row r="12" spans="1:10" x14ac:dyDescent="0.2">
      <c r="A12" s="7"/>
      <c r="B12" s="7"/>
      <c r="C12" s="7"/>
      <c r="D12" s="7"/>
      <c r="E12" s="7"/>
      <c r="F12" s="7"/>
      <c r="G12" s="7"/>
      <c r="H12" s="7"/>
      <c r="I12" s="7"/>
      <c r="J12" s="7"/>
    </row>
    <row r="13" spans="1:10" x14ac:dyDescent="0.2">
      <c r="A13" s="9" t="s">
        <v>48</v>
      </c>
    </row>
    <row r="14" spans="1:10" ht="25.5" x14ac:dyDescent="0.2">
      <c r="A14" s="11" t="s">
        <v>35</v>
      </c>
      <c r="B14" s="11" t="s">
        <v>36</v>
      </c>
      <c r="C14" s="11" t="s">
        <v>49</v>
      </c>
      <c r="D14" s="11" t="s">
        <v>50</v>
      </c>
      <c r="E14" s="11" t="s">
        <v>51</v>
      </c>
      <c r="F14" s="11" t="s">
        <v>52</v>
      </c>
    </row>
    <row r="15" spans="1:10" x14ac:dyDescent="0.2">
      <c r="A15" s="11"/>
      <c r="B15" s="11">
        <v>1</v>
      </c>
      <c r="C15" s="11"/>
      <c r="D15" s="11"/>
      <c r="E15" s="11"/>
      <c r="F15" s="11"/>
    </row>
    <row r="16" spans="1:10" x14ac:dyDescent="0.2">
      <c r="A16" s="12" t="s">
        <v>45</v>
      </c>
      <c r="B16" s="13">
        <v>1</v>
      </c>
      <c r="C16" s="12"/>
      <c r="D16" s="12"/>
      <c r="E16" s="12"/>
      <c r="F16" s="12"/>
    </row>
    <row r="17" spans="1:6" x14ac:dyDescent="0.2">
      <c r="A17" s="12" t="s">
        <v>53</v>
      </c>
      <c r="B17" s="13">
        <v>2</v>
      </c>
      <c r="C17" s="12"/>
      <c r="D17" s="12"/>
      <c r="E17" s="12"/>
      <c r="F17" s="12"/>
    </row>
    <row r="18" spans="1:6" ht="25.5" x14ac:dyDescent="0.2">
      <c r="A18" s="12" t="s">
        <v>54</v>
      </c>
      <c r="B18" s="13">
        <v>3</v>
      </c>
      <c r="C18" s="12">
        <v>23</v>
      </c>
      <c r="D18" s="12">
        <v>23</v>
      </c>
      <c r="E18" s="12">
        <v>21</v>
      </c>
      <c r="F18" s="12">
        <v>12</v>
      </c>
    </row>
    <row r="19" spans="1:6" x14ac:dyDescent="0.2">
      <c r="A19" s="12" t="s">
        <v>55</v>
      </c>
      <c r="B19" s="13">
        <v>4</v>
      </c>
      <c r="C19" s="12"/>
      <c r="D19" s="12"/>
      <c r="E19" s="12"/>
      <c r="F19" s="12"/>
    </row>
    <row r="20" spans="1:6" ht="25.5" x14ac:dyDescent="0.2">
      <c r="A20" s="12" t="s">
        <v>56</v>
      </c>
      <c r="B20" s="13">
        <v>5</v>
      </c>
      <c r="C20" s="12"/>
      <c r="D20" s="12"/>
      <c r="E20" s="12"/>
      <c r="F20" s="12"/>
    </row>
    <row r="21" spans="1:6" ht="25.5" x14ac:dyDescent="0.2">
      <c r="A21" s="12" t="s">
        <v>57</v>
      </c>
      <c r="B21" s="13">
        <v>6</v>
      </c>
      <c r="C21" s="12"/>
      <c r="D21" s="12"/>
      <c r="E21" s="12"/>
      <c r="F21" s="12"/>
    </row>
    <row r="22" spans="1:6" ht="25.5" x14ac:dyDescent="0.2">
      <c r="A22" s="12" t="s">
        <v>46</v>
      </c>
      <c r="B22" s="13">
        <v>7</v>
      </c>
      <c r="C22" s="12">
        <v>4</v>
      </c>
      <c r="D22" s="12">
        <v>4</v>
      </c>
      <c r="E22" s="12">
        <v>2</v>
      </c>
      <c r="F22" s="12"/>
    </row>
    <row r="23" spans="1:6" x14ac:dyDescent="0.2">
      <c r="A23" s="12" t="s">
        <v>47</v>
      </c>
      <c r="B23" s="13">
        <v>8</v>
      </c>
      <c r="C23" s="12">
        <v>14</v>
      </c>
      <c r="D23" s="12">
        <v>14</v>
      </c>
      <c r="E23" s="12"/>
      <c r="F23" s="12"/>
    </row>
    <row r="24" spans="1:6" x14ac:dyDescent="0.2">
      <c r="A24" s="8"/>
    </row>
  </sheetData>
  <pageMargins left="0.51181102362204722" right="0.31496062992125984" top="0.35433070866141736" bottom="0.35433070866141736"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E30"/>
  <sheetViews>
    <sheetView view="pageBreakPreview" zoomScaleNormal="100" zoomScaleSheetLayoutView="100" workbookViewId="0">
      <selection activeCell="D14" sqref="D14"/>
    </sheetView>
  </sheetViews>
  <sheetFormatPr defaultRowHeight="12.75" x14ac:dyDescent="0.2"/>
  <cols>
    <col min="2" max="2" width="37.6640625" customWidth="1"/>
    <col min="3" max="6" width="27.83203125" customWidth="1"/>
  </cols>
  <sheetData>
    <row r="1" spans="1:5" x14ac:dyDescent="0.2">
      <c r="A1" s="9" t="s">
        <v>138</v>
      </c>
    </row>
    <row r="2" spans="1:5" x14ac:dyDescent="0.2">
      <c r="A2" s="9" t="s">
        <v>58</v>
      </c>
    </row>
    <row r="3" spans="1:5" ht="25.5" x14ac:dyDescent="0.2">
      <c r="A3" s="11" t="s">
        <v>14</v>
      </c>
      <c r="B3" s="11" t="s">
        <v>35</v>
      </c>
      <c r="C3" s="11" t="s">
        <v>59</v>
      </c>
      <c r="D3" s="11" t="s">
        <v>60</v>
      </c>
      <c r="E3" s="11" t="s">
        <v>61</v>
      </c>
    </row>
    <row r="4" spans="1:5" x14ac:dyDescent="0.2">
      <c r="A4" s="11">
        <v>1</v>
      </c>
      <c r="B4" s="11"/>
      <c r="C4" s="14"/>
      <c r="D4" s="14"/>
      <c r="E4" s="14"/>
    </row>
    <row r="5" spans="1:5" x14ac:dyDescent="0.2">
      <c r="A5" s="12" t="s">
        <v>62</v>
      </c>
      <c r="B5" s="12" t="s">
        <v>63</v>
      </c>
      <c r="C5" s="15">
        <v>29643.53</v>
      </c>
      <c r="D5" s="15">
        <v>29068.99</v>
      </c>
      <c r="E5" s="76">
        <v>-1.9400000000000001E-2</v>
      </c>
    </row>
    <row r="6" spans="1:5" x14ac:dyDescent="0.2">
      <c r="A6" s="12" t="s">
        <v>64</v>
      </c>
      <c r="B6" s="12" t="s">
        <v>82</v>
      </c>
      <c r="C6" s="15">
        <v>629.62</v>
      </c>
      <c r="D6" s="15">
        <v>629.62</v>
      </c>
      <c r="E6" s="15" t="s">
        <v>475</v>
      </c>
    </row>
    <row r="7" spans="1:5" x14ac:dyDescent="0.2">
      <c r="A7" s="12" t="s">
        <v>65</v>
      </c>
      <c r="B7" s="12" t="s">
        <v>83</v>
      </c>
      <c r="C7" s="15">
        <v>370.14</v>
      </c>
      <c r="D7" s="15">
        <v>345.47</v>
      </c>
      <c r="E7" s="76">
        <f t="shared" ref="E7:E12" si="0">(D7-C7)/C7</f>
        <v>-6.6650456583995141E-2</v>
      </c>
    </row>
    <row r="8" spans="1:5" ht="25.5" x14ac:dyDescent="0.2">
      <c r="A8" s="12" t="s">
        <v>66</v>
      </c>
      <c r="B8" s="12" t="s">
        <v>84</v>
      </c>
      <c r="C8" s="15">
        <v>2913.33</v>
      </c>
      <c r="D8" s="15">
        <v>2320</v>
      </c>
      <c r="E8" s="76">
        <f t="shared" si="0"/>
        <v>-0.20366041608743257</v>
      </c>
    </row>
    <row r="9" spans="1:5" x14ac:dyDescent="0.2">
      <c r="A9" s="12" t="s">
        <v>67</v>
      </c>
      <c r="B9" s="12" t="s">
        <v>83</v>
      </c>
      <c r="C9" s="15">
        <v>11.34</v>
      </c>
      <c r="D9" s="15">
        <v>0</v>
      </c>
      <c r="E9" s="76">
        <f t="shared" si="0"/>
        <v>-1</v>
      </c>
    </row>
    <row r="10" spans="1:5" x14ac:dyDescent="0.2">
      <c r="A10" s="12" t="s">
        <v>68</v>
      </c>
      <c r="B10" s="12" t="s">
        <v>69</v>
      </c>
      <c r="C10" s="15">
        <v>2167.13</v>
      </c>
      <c r="D10" s="15">
        <v>6473.21</v>
      </c>
      <c r="E10" s="76">
        <f t="shared" si="0"/>
        <v>1.9869966268751758</v>
      </c>
    </row>
    <row r="11" spans="1:5" ht="25.5" x14ac:dyDescent="0.2">
      <c r="A11" s="12" t="s">
        <v>70</v>
      </c>
      <c r="B11" s="12" t="s">
        <v>85</v>
      </c>
      <c r="C11" s="15">
        <v>6601.36</v>
      </c>
      <c r="D11" s="15">
        <v>10934.21</v>
      </c>
      <c r="E11" s="76">
        <f t="shared" si="0"/>
        <v>0.65635717488517509</v>
      </c>
    </row>
    <row r="12" spans="1:5" ht="25.5" x14ac:dyDescent="0.2">
      <c r="A12" s="12" t="s">
        <v>71</v>
      </c>
      <c r="B12" s="12" t="s">
        <v>86</v>
      </c>
      <c r="C12" s="15">
        <v>6590.23</v>
      </c>
      <c r="D12" s="15">
        <v>10924.74</v>
      </c>
      <c r="E12" s="76">
        <f t="shared" si="0"/>
        <v>0.65771756069211551</v>
      </c>
    </row>
    <row r="13" spans="1:5" ht="38.25" x14ac:dyDescent="0.2">
      <c r="A13" s="12" t="s">
        <v>72</v>
      </c>
      <c r="B13" s="12" t="s">
        <v>87</v>
      </c>
      <c r="C13" s="15"/>
      <c r="D13" s="15"/>
      <c r="E13" s="76"/>
    </row>
    <row r="14" spans="1:5" x14ac:dyDescent="0.2">
      <c r="A14" s="12" t="s">
        <v>73</v>
      </c>
      <c r="B14" s="12" t="s">
        <v>88</v>
      </c>
      <c r="C14" s="15"/>
      <c r="D14" s="15"/>
      <c r="E14" s="76"/>
    </row>
    <row r="15" spans="1:5" ht="25.5" x14ac:dyDescent="0.2">
      <c r="A15" s="12" t="s">
        <v>74</v>
      </c>
      <c r="B15" s="12" t="s">
        <v>75</v>
      </c>
      <c r="C15" s="15"/>
      <c r="D15" s="15"/>
      <c r="E15" s="76"/>
    </row>
    <row r="16" spans="1:5" ht="25.5" x14ac:dyDescent="0.2">
      <c r="A16" s="12" t="s">
        <v>76</v>
      </c>
      <c r="B16" s="12" t="s">
        <v>89</v>
      </c>
      <c r="C16" s="15">
        <v>99.5</v>
      </c>
      <c r="D16" s="15">
        <v>86.38</v>
      </c>
      <c r="E16" s="76">
        <f t="shared" ref="E16:E19" si="1">(D16-C16)/C16</f>
        <v>-0.1318592964824121</v>
      </c>
    </row>
    <row r="17" spans="1:5" x14ac:dyDescent="0.2">
      <c r="A17" s="12" t="s">
        <v>77</v>
      </c>
      <c r="B17" s="12" t="s">
        <v>78</v>
      </c>
      <c r="C17" s="15">
        <v>2741.47</v>
      </c>
      <c r="D17" s="15">
        <v>6238.66</v>
      </c>
      <c r="E17" s="76">
        <f t="shared" si="1"/>
        <v>1.2756623271456555</v>
      </c>
    </row>
    <row r="18" spans="1:5" x14ac:dyDescent="0.2">
      <c r="A18" s="12" t="s">
        <v>79</v>
      </c>
      <c r="B18" s="12" t="s">
        <v>90</v>
      </c>
      <c r="C18" s="15"/>
      <c r="D18" s="15"/>
      <c r="E18" s="76"/>
    </row>
    <row r="19" spans="1:5" x14ac:dyDescent="0.2">
      <c r="A19" s="12" t="s">
        <v>80</v>
      </c>
      <c r="B19" s="12" t="s">
        <v>91</v>
      </c>
      <c r="C19" s="15">
        <v>2741.47</v>
      </c>
      <c r="D19" s="15">
        <v>6238.66</v>
      </c>
      <c r="E19" s="76">
        <f t="shared" si="1"/>
        <v>1.2756623271456555</v>
      </c>
    </row>
    <row r="20" spans="1:5" ht="25.5" x14ac:dyDescent="0.2">
      <c r="A20" s="12" t="s">
        <v>81</v>
      </c>
      <c r="B20" s="12" t="s">
        <v>92</v>
      </c>
      <c r="C20" s="15"/>
      <c r="D20" s="15"/>
      <c r="E20" s="15"/>
    </row>
    <row r="21" spans="1:5" x14ac:dyDescent="0.2">
      <c r="A21" s="7"/>
      <c r="B21" s="7"/>
      <c r="C21" s="7"/>
      <c r="D21" s="7"/>
      <c r="E21" s="7"/>
    </row>
    <row r="22" spans="1:5" x14ac:dyDescent="0.2">
      <c r="A22" s="7"/>
      <c r="B22" s="7"/>
      <c r="C22" s="7"/>
      <c r="D22" s="7"/>
      <c r="E22" s="7"/>
    </row>
    <row r="23" spans="1:5" x14ac:dyDescent="0.2">
      <c r="A23" s="7"/>
      <c r="B23" s="7"/>
      <c r="C23" s="7"/>
      <c r="D23" s="7"/>
      <c r="E23" s="7"/>
    </row>
    <row r="24" spans="1:5" x14ac:dyDescent="0.2">
      <c r="A24" s="7"/>
      <c r="B24" s="7"/>
      <c r="C24" s="7"/>
      <c r="D24" s="7"/>
      <c r="E24" s="7"/>
    </row>
    <row r="25" spans="1:5" x14ac:dyDescent="0.2">
      <c r="A25" s="7"/>
      <c r="B25" s="7"/>
      <c r="C25" s="7"/>
      <c r="D25" s="7"/>
      <c r="E25" s="7"/>
    </row>
    <row r="26" spans="1:5" x14ac:dyDescent="0.2">
      <c r="A26" s="7"/>
      <c r="B26" s="7"/>
      <c r="C26" s="7"/>
      <c r="D26" s="7"/>
      <c r="E26" s="7"/>
    </row>
    <row r="27" spans="1:5" x14ac:dyDescent="0.2">
      <c r="A27" s="7"/>
      <c r="B27" s="7"/>
      <c r="C27" s="7"/>
      <c r="D27" s="7"/>
      <c r="E27" s="7"/>
    </row>
    <row r="28" spans="1:5" x14ac:dyDescent="0.2">
      <c r="A28" s="7"/>
      <c r="B28" s="7"/>
      <c r="C28" s="7"/>
      <c r="D28" s="7"/>
      <c r="E28" s="7"/>
    </row>
    <row r="29" spans="1:5" x14ac:dyDescent="0.2">
      <c r="A29" s="7"/>
      <c r="B29" s="7"/>
      <c r="C29" s="7"/>
      <c r="D29" s="7"/>
      <c r="E29" s="7"/>
    </row>
    <row r="30" spans="1:5" x14ac:dyDescent="0.2">
      <c r="A30" s="7"/>
      <c r="B30" s="7"/>
      <c r="C30" s="7"/>
      <c r="D30" s="7"/>
      <c r="E30" s="7"/>
    </row>
  </sheetData>
  <pageMargins left="0.51181102362204722" right="0.31496062992125984" top="0.35433070866141736" bottom="0.35433070866141736" header="0.31496062992125984" footer="0.31496062992125984"/>
  <pageSetup paperSize="9" scale="81" orientation="portrait" r:id="rId1"/>
  <drawing r:id="rId2"/>
  <legacyDrawing r:id="rId3"/>
  <controls>
    <mc:AlternateContent xmlns:mc="http://schemas.openxmlformats.org/markup-compatibility/2006">
      <mc:Choice Requires="x14">
        <control shapeId="4099" r:id="rId4" name="Control 3">
          <controlPr defaultSize="0" r:id="rId5">
            <anchor moveWithCells="1">
              <from>
                <xdr:col>1</xdr:col>
                <xdr:colOff>0</xdr:colOff>
                <xdr:row>30</xdr:row>
                <xdr:rowOff>0</xdr:rowOff>
              </from>
              <to>
                <xdr:col>1</xdr:col>
                <xdr:colOff>1828800</xdr:colOff>
                <xdr:row>36</xdr:row>
                <xdr:rowOff>28575</xdr:rowOff>
              </to>
            </anchor>
          </controlPr>
        </control>
      </mc:Choice>
      <mc:Fallback>
        <control shapeId="4099" r:id="rId4" name="Control 3"/>
      </mc:Fallback>
    </mc:AlternateContent>
    <mc:AlternateContent xmlns:mc="http://schemas.openxmlformats.org/markup-compatibility/2006">
      <mc:Choice Requires="x14">
        <control shapeId="4098" r:id="rId6" name="Control 2">
          <controlPr defaultSize="0" r:id="rId5">
            <anchor moveWithCells="1">
              <from>
                <xdr:col>1</xdr:col>
                <xdr:colOff>0</xdr:colOff>
                <xdr:row>30</xdr:row>
                <xdr:rowOff>0</xdr:rowOff>
              </from>
              <to>
                <xdr:col>1</xdr:col>
                <xdr:colOff>1828800</xdr:colOff>
                <xdr:row>36</xdr:row>
                <xdr:rowOff>28575</xdr:rowOff>
              </to>
            </anchor>
          </controlPr>
        </control>
      </mc:Choice>
      <mc:Fallback>
        <control shapeId="4098" r:id="rId6" name="Control 2"/>
      </mc:Fallback>
    </mc:AlternateContent>
    <mc:AlternateContent xmlns:mc="http://schemas.openxmlformats.org/markup-compatibility/2006">
      <mc:Choice Requires="x14">
        <control shapeId="4097" r:id="rId7" name="Control 1">
          <controlPr defaultSize="0" r:id="rId8">
            <anchor moveWithCells="1">
              <from>
                <xdr:col>0</xdr:col>
                <xdr:colOff>0</xdr:colOff>
                <xdr:row>30</xdr:row>
                <xdr:rowOff>0</xdr:rowOff>
              </from>
              <to>
                <xdr:col>1</xdr:col>
                <xdr:colOff>381000</xdr:colOff>
                <xdr:row>31</xdr:row>
                <xdr:rowOff>66675</xdr:rowOff>
              </to>
            </anchor>
          </controlPr>
        </control>
      </mc:Choice>
      <mc:Fallback>
        <control shapeId="4097" r:id="rId7" name="Control 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24"/>
  <sheetViews>
    <sheetView zoomScale="75" zoomScaleNormal="75" workbookViewId="0">
      <pane xSplit="4" ySplit="3" topLeftCell="E4" activePane="bottomRight" state="frozen"/>
      <selection pane="topRight" activeCell="E1" sqref="E1"/>
      <selection pane="bottomLeft" activeCell="A4" sqref="A4"/>
      <selection pane="bottomRight" activeCell="J8" sqref="J8"/>
    </sheetView>
  </sheetViews>
  <sheetFormatPr defaultColWidth="1" defaultRowHeight="15" x14ac:dyDescent="0.25"/>
  <cols>
    <col min="1" max="1" width="1" style="64" customWidth="1"/>
    <col min="2" max="2" width="42" style="65" customWidth="1"/>
    <col min="3" max="3" width="9" style="64" customWidth="1"/>
    <col min="4" max="4" width="12.83203125" style="64" customWidth="1"/>
    <col min="5" max="7" width="17" style="64" customWidth="1"/>
    <col min="8" max="8" width="17.33203125" style="64" customWidth="1"/>
    <col min="9" max="10" width="17" style="64" customWidth="1"/>
    <col min="11" max="13" width="15.6640625" style="64" customWidth="1"/>
    <col min="14" max="16" width="16.33203125" style="64" customWidth="1"/>
    <col min="17" max="18" width="14.6640625" style="64" customWidth="1"/>
    <col min="19" max="38" width="16.1640625" style="64" customWidth="1"/>
    <col min="39" max="199" width="1" style="64"/>
    <col min="200" max="200" width="1" style="64" customWidth="1"/>
    <col min="201" max="201" width="42" style="64" customWidth="1"/>
    <col min="202" max="202" width="9" style="64" customWidth="1"/>
    <col min="203" max="203" width="12.83203125" style="64" customWidth="1"/>
    <col min="204" max="204" width="17.83203125" style="64" customWidth="1"/>
    <col min="205" max="205" width="17.5" style="64" customWidth="1"/>
    <col min="206" max="206" width="17" style="64" customWidth="1"/>
    <col min="207" max="208" width="0" style="64" hidden="1" customWidth="1"/>
    <col min="209" max="209" width="17.83203125" style="64" customWidth="1"/>
    <col min="210" max="212" width="17" style="64" customWidth="1"/>
    <col min="213" max="213" width="15.6640625" style="64" customWidth="1"/>
    <col min="214" max="214" width="17" style="64" customWidth="1"/>
    <col min="215" max="215" width="17.5" style="64" customWidth="1"/>
    <col min="216" max="216" width="15.5" style="64" customWidth="1"/>
    <col min="217" max="217" width="14.6640625" style="64" customWidth="1"/>
    <col min="218" max="218" width="14.5" style="64" customWidth="1"/>
    <col min="219" max="219" width="13.6640625" style="64" customWidth="1"/>
    <col min="220" max="220" width="13.83203125" style="64" customWidth="1"/>
    <col min="221" max="222" width="0" style="64" hidden="1" customWidth="1"/>
    <col min="223" max="223" width="13.83203125" style="64" customWidth="1"/>
    <col min="224" max="224" width="0" style="64" hidden="1" customWidth="1"/>
    <col min="225" max="225" width="14.83203125" style="64" customWidth="1"/>
    <col min="226" max="226" width="14" style="64" customWidth="1"/>
    <col min="227" max="227" width="14.33203125" style="64" customWidth="1"/>
    <col min="228" max="229" width="0" style="64" hidden="1" customWidth="1"/>
    <col min="230" max="230" width="14.6640625" style="64" customWidth="1"/>
    <col min="231" max="231" width="0" style="64" hidden="1" customWidth="1"/>
    <col min="232" max="232" width="14.33203125" style="64" customWidth="1"/>
    <col min="233" max="233" width="13.6640625" style="64" customWidth="1"/>
    <col min="234" max="234" width="13.33203125" style="64" customWidth="1"/>
    <col min="235" max="236" width="0" style="64" hidden="1" customWidth="1"/>
    <col min="237" max="237" width="14.1640625" style="64" customWidth="1"/>
    <col min="238" max="238" width="0" style="64" hidden="1" customWidth="1"/>
    <col min="239" max="239" width="14.6640625" style="64" customWidth="1"/>
    <col min="240" max="241" width="16.1640625" style="64" customWidth="1"/>
    <col min="242" max="243" width="0" style="64" hidden="1" customWidth="1"/>
    <col min="244" max="244" width="16.1640625" style="64" customWidth="1"/>
    <col min="245" max="245" width="0" style="64" hidden="1" customWidth="1"/>
    <col min="246" max="248" width="16.1640625" style="64" customWidth="1"/>
    <col min="249" max="250" width="0" style="64" hidden="1" customWidth="1"/>
    <col min="251" max="251" width="16.1640625" style="64" customWidth="1"/>
    <col min="252" max="252" width="0" style="64" hidden="1" customWidth="1"/>
    <col min="253" max="253" width="17.83203125" style="64" customWidth="1"/>
    <col min="254" max="254" width="18.83203125" style="64" customWidth="1"/>
    <col min="255" max="255" width="18.6640625" style="64" customWidth="1"/>
    <col min="256" max="257" width="0" style="64" hidden="1" customWidth="1"/>
    <col min="258" max="258" width="17.6640625" style="64" customWidth="1"/>
    <col min="259" max="259" width="16.1640625" style="64" customWidth="1"/>
    <col min="260" max="260" width="1" style="64" customWidth="1"/>
    <col min="261" max="261" width="20.1640625" style="64" customWidth="1"/>
    <col min="262" max="262" width="17.5" style="64" customWidth="1"/>
    <col min="263" max="263" width="17.1640625" style="64" customWidth="1"/>
    <col min="264" max="265" width="0" style="64" hidden="1" customWidth="1"/>
    <col min="266" max="266" width="18" style="64" customWidth="1"/>
    <col min="267" max="274" width="0" style="64" hidden="1" customWidth="1"/>
    <col min="275" max="294" width="16.1640625" style="64" customWidth="1"/>
    <col min="295" max="455" width="1" style="64"/>
    <col min="456" max="456" width="1" style="64" customWidth="1"/>
    <col min="457" max="457" width="42" style="64" customWidth="1"/>
    <col min="458" max="458" width="9" style="64" customWidth="1"/>
    <col min="459" max="459" width="12.83203125" style="64" customWidth="1"/>
    <col min="460" max="460" width="17.83203125" style="64" customWidth="1"/>
    <col min="461" max="461" width="17.5" style="64" customWidth="1"/>
    <col min="462" max="462" width="17" style="64" customWidth="1"/>
    <col min="463" max="464" width="0" style="64" hidden="1" customWidth="1"/>
    <col min="465" max="465" width="17.83203125" style="64" customWidth="1"/>
    <col min="466" max="468" width="17" style="64" customWidth="1"/>
    <col min="469" max="469" width="15.6640625" style="64" customWidth="1"/>
    <col min="470" max="470" width="17" style="64" customWidth="1"/>
    <col min="471" max="471" width="17.5" style="64" customWidth="1"/>
    <col min="472" max="472" width="15.5" style="64" customWidth="1"/>
    <col min="473" max="473" width="14.6640625" style="64" customWidth="1"/>
    <col min="474" max="474" width="14.5" style="64" customWidth="1"/>
    <col min="475" max="475" width="13.6640625" style="64" customWidth="1"/>
    <col min="476" max="476" width="13.83203125" style="64" customWidth="1"/>
    <col min="477" max="478" width="0" style="64" hidden="1" customWidth="1"/>
    <col min="479" max="479" width="13.83203125" style="64" customWidth="1"/>
    <col min="480" max="480" width="0" style="64" hidden="1" customWidth="1"/>
    <col min="481" max="481" width="14.83203125" style="64" customWidth="1"/>
    <col min="482" max="482" width="14" style="64" customWidth="1"/>
    <col min="483" max="483" width="14.33203125" style="64" customWidth="1"/>
    <col min="484" max="485" width="0" style="64" hidden="1" customWidth="1"/>
    <col min="486" max="486" width="14.6640625" style="64" customWidth="1"/>
    <col min="487" max="487" width="0" style="64" hidden="1" customWidth="1"/>
    <col min="488" max="488" width="14.33203125" style="64" customWidth="1"/>
    <col min="489" max="489" width="13.6640625" style="64" customWidth="1"/>
    <col min="490" max="490" width="13.33203125" style="64" customWidth="1"/>
    <col min="491" max="492" width="0" style="64" hidden="1" customWidth="1"/>
    <col min="493" max="493" width="14.1640625" style="64" customWidth="1"/>
    <col min="494" max="494" width="0" style="64" hidden="1" customWidth="1"/>
    <col min="495" max="495" width="14.6640625" style="64" customWidth="1"/>
    <col min="496" max="497" width="16.1640625" style="64" customWidth="1"/>
    <col min="498" max="499" width="0" style="64" hidden="1" customWidth="1"/>
    <col min="500" max="500" width="16.1640625" style="64" customWidth="1"/>
    <col min="501" max="501" width="0" style="64" hidden="1" customWidth="1"/>
    <col min="502" max="504" width="16.1640625" style="64" customWidth="1"/>
    <col min="505" max="506" width="0" style="64" hidden="1" customWidth="1"/>
    <col min="507" max="507" width="16.1640625" style="64" customWidth="1"/>
    <col min="508" max="508" width="0" style="64" hidden="1" customWidth="1"/>
    <col min="509" max="509" width="17.83203125" style="64" customWidth="1"/>
    <col min="510" max="510" width="18.83203125" style="64" customWidth="1"/>
    <col min="511" max="511" width="18.6640625" style="64" customWidth="1"/>
    <col min="512" max="513" width="0" style="64" hidden="1" customWidth="1"/>
    <col min="514" max="514" width="17.6640625" style="64" customWidth="1"/>
    <col min="515" max="515" width="16.1640625" style="64" customWidth="1"/>
    <col min="516" max="516" width="1" style="64" customWidth="1"/>
    <col min="517" max="517" width="20.1640625" style="64" customWidth="1"/>
    <col min="518" max="518" width="17.5" style="64" customWidth="1"/>
    <col min="519" max="519" width="17.1640625" style="64" customWidth="1"/>
    <col min="520" max="521" width="0" style="64" hidden="1" customWidth="1"/>
    <col min="522" max="522" width="18" style="64" customWidth="1"/>
    <col min="523" max="530" width="0" style="64" hidden="1" customWidth="1"/>
    <col min="531" max="550" width="16.1640625" style="64" customWidth="1"/>
    <col min="551" max="711" width="1" style="64"/>
    <col min="712" max="712" width="1" style="64" customWidth="1"/>
    <col min="713" max="713" width="42" style="64" customWidth="1"/>
    <col min="714" max="714" width="9" style="64" customWidth="1"/>
    <col min="715" max="715" width="12.83203125" style="64" customWidth="1"/>
    <col min="716" max="716" width="17.83203125" style="64" customWidth="1"/>
    <col min="717" max="717" width="17.5" style="64" customWidth="1"/>
    <col min="718" max="718" width="17" style="64" customWidth="1"/>
    <col min="719" max="720" width="0" style="64" hidden="1" customWidth="1"/>
    <col min="721" max="721" width="17.83203125" style="64" customWidth="1"/>
    <col min="722" max="724" width="17" style="64" customWidth="1"/>
    <col min="725" max="725" width="15.6640625" style="64" customWidth="1"/>
    <col min="726" max="726" width="17" style="64" customWidth="1"/>
    <col min="727" max="727" width="17.5" style="64" customWidth="1"/>
    <col min="728" max="728" width="15.5" style="64" customWidth="1"/>
    <col min="729" max="729" width="14.6640625" style="64" customWidth="1"/>
    <col min="730" max="730" width="14.5" style="64" customWidth="1"/>
    <col min="731" max="731" width="13.6640625" style="64" customWidth="1"/>
    <col min="732" max="732" width="13.83203125" style="64" customWidth="1"/>
    <col min="733" max="734" width="0" style="64" hidden="1" customWidth="1"/>
    <col min="735" max="735" width="13.83203125" style="64" customWidth="1"/>
    <col min="736" max="736" width="0" style="64" hidden="1" customWidth="1"/>
    <col min="737" max="737" width="14.83203125" style="64" customWidth="1"/>
    <col min="738" max="738" width="14" style="64" customWidth="1"/>
    <col min="739" max="739" width="14.33203125" style="64" customWidth="1"/>
    <col min="740" max="741" width="0" style="64" hidden="1" customWidth="1"/>
    <col min="742" max="742" width="14.6640625" style="64" customWidth="1"/>
    <col min="743" max="743" width="0" style="64" hidden="1" customWidth="1"/>
    <col min="744" max="744" width="14.33203125" style="64" customWidth="1"/>
    <col min="745" max="745" width="13.6640625" style="64" customWidth="1"/>
    <col min="746" max="746" width="13.33203125" style="64" customWidth="1"/>
    <col min="747" max="748" width="0" style="64" hidden="1" customWidth="1"/>
    <col min="749" max="749" width="14.1640625" style="64" customWidth="1"/>
    <col min="750" max="750" width="0" style="64" hidden="1" customWidth="1"/>
    <col min="751" max="751" width="14.6640625" style="64" customWidth="1"/>
    <col min="752" max="753" width="16.1640625" style="64" customWidth="1"/>
    <col min="754" max="755" width="0" style="64" hidden="1" customWidth="1"/>
    <col min="756" max="756" width="16.1640625" style="64" customWidth="1"/>
    <col min="757" max="757" width="0" style="64" hidden="1" customWidth="1"/>
    <col min="758" max="760" width="16.1640625" style="64" customWidth="1"/>
    <col min="761" max="762" width="0" style="64" hidden="1" customWidth="1"/>
    <col min="763" max="763" width="16.1640625" style="64" customWidth="1"/>
    <col min="764" max="764" width="0" style="64" hidden="1" customWidth="1"/>
    <col min="765" max="765" width="17.83203125" style="64" customWidth="1"/>
    <col min="766" max="766" width="18.83203125" style="64" customWidth="1"/>
    <col min="767" max="767" width="18.6640625" style="64" customWidth="1"/>
    <col min="768" max="769" width="0" style="64" hidden="1" customWidth="1"/>
    <col min="770" max="770" width="17.6640625" style="64" customWidth="1"/>
    <col min="771" max="771" width="16.1640625" style="64" customWidth="1"/>
    <col min="772" max="772" width="1" style="64" customWidth="1"/>
    <col min="773" max="773" width="20.1640625" style="64" customWidth="1"/>
    <col min="774" max="774" width="17.5" style="64" customWidth="1"/>
    <col min="775" max="775" width="17.1640625" style="64" customWidth="1"/>
    <col min="776" max="777" width="0" style="64" hidden="1" customWidth="1"/>
    <col min="778" max="778" width="18" style="64" customWidth="1"/>
    <col min="779" max="786" width="0" style="64" hidden="1" customWidth="1"/>
    <col min="787" max="806" width="16.1640625" style="64" customWidth="1"/>
    <col min="807" max="967" width="1" style="64"/>
    <col min="968" max="968" width="1" style="64" customWidth="1"/>
    <col min="969" max="969" width="42" style="64" customWidth="1"/>
    <col min="970" max="970" width="9" style="64" customWidth="1"/>
    <col min="971" max="971" width="12.83203125" style="64" customWidth="1"/>
    <col min="972" max="972" width="17.83203125" style="64" customWidth="1"/>
    <col min="973" max="973" width="17.5" style="64" customWidth="1"/>
    <col min="974" max="974" width="17" style="64" customWidth="1"/>
    <col min="975" max="976" width="0" style="64" hidden="1" customWidth="1"/>
    <col min="977" max="977" width="17.83203125" style="64" customWidth="1"/>
    <col min="978" max="980" width="17" style="64" customWidth="1"/>
    <col min="981" max="981" width="15.6640625" style="64" customWidth="1"/>
    <col min="982" max="982" width="17" style="64" customWidth="1"/>
    <col min="983" max="983" width="17.5" style="64" customWidth="1"/>
    <col min="984" max="984" width="15.5" style="64" customWidth="1"/>
    <col min="985" max="985" width="14.6640625" style="64" customWidth="1"/>
    <col min="986" max="986" width="14.5" style="64" customWidth="1"/>
    <col min="987" max="987" width="13.6640625" style="64" customWidth="1"/>
    <col min="988" max="988" width="13.83203125" style="64" customWidth="1"/>
    <col min="989" max="990" width="0" style="64" hidden="1" customWidth="1"/>
    <col min="991" max="991" width="13.83203125" style="64" customWidth="1"/>
    <col min="992" max="992" width="0" style="64" hidden="1" customWidth="1"/>
    <col min="993" max="993" width="14.83203125" style="64" customWidth="1"/>
    <col min="994" max="994" width="14" style="64" customWidth="1"/>
    <col min="995" max="995" width="14.33203125" style="64" customWidth="1"/>
    <col min="996" max="997" width="0" style="64" hidden="1" customWidth="1"/>
    <col min="998" max="998" width="14.6640625" style="64" customWidth="1"/>
    <col min="999" max="999" width="0" style="64" hidden="1" customWidth="1"/>
    <col min="1000" max="1000" width="14.33203125" style="64" customWidth="1"/>
    <col min="1001" max="1001" width="13.6640625" style="64" customWidth="1"/>
    <col min="1002" max="1002" width="13.33203125" style="64" customWidth="1"/>
    <col min="1003" max="1004" width="0" style="64" hidden="1" customWidth="1"/>
    <col min="1005" max="1005" width="14.1640625" style="64" customWidth="1"/>
    <col min="1006" max="1006" width="0" style="64" hidden="1" customWidth="1"/>
    <col min="1007" max="1007" width="14.6640625" style="64" customWidth="1"/>
    <col min="1008" max="1009" width="16.1640625" style="64" customWidth="1"/>
    <col min="1010" max="1011" width="0" style="64" hidden="1" customWidth="1"/>
    <col min="1012" max="1012" width="16.1640625" style="64" customWidth="1"/>
    <col min="1013" max="1013" width="0" style="64" hidden="1" customWidth="1"/>
    <col min="1014" max="1016" width="16.1640625" style="64" customWidth="1"/>
    <col min="1017" max="1018" width="0" style="64" hidden="1" customWidth="1"/>
    <col min="1019" max="1019" width="16.1640625" style="64" customWidth="1"/>
    <col min="1020" max="1020" width="0" style="64" hidden="1" customWidth="1"/>
    <col min="1021" max="1021" width="17.83203125" style="64" customWidth="1"/>
    <col min="1022" max="1022" width="18.83203125" style="64" customWidth="1"/>
    <col min="1023" max="1023" width="18.6640625" style="64" customWidth="1"/>
    <col min="1024" max="1025" width="0" style="64" hidden="1" customWidth="1"/>
    <col min="1026" max="1026" width="17.6640625" style="64" customWidth="1"/>
    <col min="1027" max="1027" width="16.1640625" style="64" customWidth="1"/>
    <col min="1028" max="1028" width="1" style="64" customWidth="1"/>
    <col min="1029" max="1029" width="20.1640625" style="64" customWidth="1"/>
    <col min="1030" max="1030" width="17.5" style="64" customWidth="1"/>
    <col min="1031" max="1031" width="17.1640625" style="64" customWidth="1"/>
    <col min="1032" max="1033" width="0" style="64" hidden="1" customWidth="1"/>
    <col min="1034" max="1034" width="18" style="64" customWidth="1"/>
    <col min="1035" max="1042" width="0" style="64" hidden="1" customWidth="1"/>
    <col min="1043" max="1062" width="16.1640625" style="64" customWidth="1"/>
    <col min="1063" max="1223" width="1" style="64"/>
    <col min="1224" max="1224" width="1" style="64" customWidth="1"/>
    <col min="1225" max="1225" width="42" style="64" customWidth="1"/>
    <col min="1226" max="1226" width="9" style="64" customWidth="1"/>
    <col min="1227" max="1227" width="12.83203125" style="64" customWidth="1"/>
    <col min="1228" max="1228" width="17.83203125" style="64" customWidth="1"/>
    <col min="1229" max="1229" width="17.5" style="64" customWidth="1"/>
    <col min="1230" max="1230" width="17" style="64" customWidth="1"/>
    <col min="1231" max="1232" width="0" style="64" hidden="1" customWidth="1"/>
    <col min="1233" max="1233" width="17.83203125" style="64" customWidth="1"/>
    <col min="1234" max="1236" width="17" style="64" customWidth="1"/>
    <col min="1237" max="1237" width="15.6640625" style="64" customWidth="1"/>
    <col min="1238" max="1238" width="17" style="64" customWidth="1"/>
    <col min="1239" max="1239" width="17.5" style="64" customWidth="1"/>
    <col min="1240" max="1240" width="15.5" style="64" customWidth="1"/>
    <col min="1241" max="1241" width="14.6640625" style="64" customWidth="1"/>
    <col min="1242" max="1242" width="14.5" style="64" customWidth="1"/>
    <col min="1243" max="1243" width="13.6640625" style="64" customWidth="1"/>
    <col min="1244" max="1244" width="13.83203125" style="64" customWidth="1"/>
    <col min="1245" max="1246" width="0" style="64" hidden="1" customWidth="1"/>
    <col min="1247" max="1247" width="13.83203125" style="64" customWidth="1"/>
    <col min="1248" max="1248" width="0" style="64" hidden="1" customWidth="1"/>
    <col min="1249" max="1249" width="14.83203125" style="64" customWidth="1"/>
    <col min="1250" max="1250" width="14" style="64" customWidth="1"/>
    <col min="1251" max="1251" width="14.33203125" style="64" customWidth="1"/>
    <col min="1252" max="1253" width="0" style="64" hidden="1" customWidth="1"/>
    <col min="1254" max="1254" width="14.6640625" style="64" customWidth="1"/>
    <col min="1255" max="1255" width="0" style="64" hidden="1" customWidth="1"/>
    <col min="1256" max="1256" width="14.33203125" style="64" customWidth="1"/>
    <col min="1257" max="1257" width="13.6640625" style="64" customWidth="1"/>
    <col min="1258" max="1258" width="13.33203125" style="64" customWidth="1"/>
    <col min="1259" max="1260" width="0" style="64" hidden="1" customWidth="1"/>
    <col min="1261" max="1261" width="14.1640625" style="64" customWidth="1"/>
    <col min="1262" max="1262" width="0" style="64" hidden="1" customWidth="1"/>
    <col min="1263" max="1263" width="14.6640625" style="64" customWidth="1"/>
    <col min="1264" max="1265" width="16.1640625" style="64" customWidth="1"/>
    <col min="1266" max="1267" width="0" style="64" hidden="1" customWidth="1"/>
    <col min="1268" max="1268" width="16.1640625" style="64" customWidth="1"/>
    <col min="1269" max="1269" width="0" style="64" hidden="1" customWidth="1"/>
    <col min="1270" max="1272" width="16.1640625" style="64" customWidth="1"/>
    <col min="1273" max="1274" width="0" style="64" hidden="1" customWidth="1"/>
    <col min="1275" max="1275" width="16.1640625" style="64" customWidth="1"/>
    <col min="1276" max="1276" width="0" style="64" hidden="1" customWidth="1"/>
    <col min="1277" max="1277" width="17.83203125" style="64" customWidth="1"/>
    <col min="1278" max="1278" width="18.83203125" style="64" customWidth="1"/>
    <col min="1279" max="1279" width="18.6640625" style="64" customWidth="1"/>
    <col min="1280" max="1281" width="0" style="64" hidden="1" customWidth="1"/>
    <col min="1282" max="1282" width="17.6640625" style="64" customWidth="1"/>
    <col min="1283" max="1283" width="16.1640625" style="64" customWidth="1"/>
    <col min="1284" max="1284" width="1" style="64" customWidth="1"/>
    <col min="1285" max="1285" width="20.1640625" style="64" customWidth="1"/>
    <col min="1286" max="1286" width="17.5" style="64" customWidth="1"/>
    <col min="1287" max="1287" width="17.1640625" style="64" customWidth="1"/>
    <col min="1288" max="1289" width="0" style="64" hidden="1" customWidth="1"/>
    <col min="1290" max="1290" width="18" style="64" customWidth="1"/>
    <col min="1291" max="1298" width="0" style="64" hidden="1" customWidth="1"/>
    <col min="1299" max="1318" width="16.1640625" style="64" customWidth="1"/>
    <col min="1319" max="1479" width="1" style="64"/>
    <col min="1480" max="1480" width="1" style="64" customWidth="1"/>
    <col min="1481" max="1481" width="42" style="64" customWidth="1"/>
    <col min="1482" max="1482" width="9" style="64" customWidth="1"/>
    <col min="1483" max="1483" width="12.83203125" style="64" customWidth="1"/>
    <col min="1484" max="1484" width="17.83203125" style="64" customWidth="1"/>
    <col min="1485" max="1485" width="17.5" style="64" customWidth="1"/>
    <col min="1486" max="1486" width="17" style="64" customWidth="1"/>
    <col min="1487" max="1488" width="0" style="64" hidden="1" customWidth="1"/>
    <col min="1489" max="1489" width="17.83203125" style="64" customWidth="1"/>
    <col min="1490" max="1492" width="17" style="64" customWidth="1"/>
    <col min="1493" max="1493" width="15.6640625" style="64" customWidth="1"/>
    <col min="1494" max="1494" width="17" style="64" customWidth="1"/>
    <col min="1495" max="1495" width="17.5" style="64" customWidth="1"/>
    <col min="1496" max="1496" width="15.5" style="64" customWidth="1"/>
    <col min="1497" max="1497" width="14.6640625" style="64" customWidth="1"/>
    <col min="1498" max="1498" width="14.5" style="64" customWidth="1"/>
    <col min="1499" max="1499" width="13.6640625" style="64" customWidth="1"/>
    <col min="1500" max="1500" width="13.83203125" style="64" customWidth="1"/>
    <col min="1501" max="1502" width="0" style="64" hidden="1" customWidth="1"/>
    <col min="1503" max="1503" width="13.83203125" style="64" customWidth="1"/>
    <col min="1504" max="1504" width="0" style="64" hidden="1" customWidth="1"/>
    <col min="1505" max="1505" width="14.83203125" style="64" customWidth="1"/>
    <col min="1506" max="1506" width="14" style="64" customWidth="1"/>
    <col min="1507" max="1507" width="14.33203125" style="64" customWidth="1"/>
    <col min="1508" max="1509" width="0" style="64" hidden="1" customWidth="1"/>
    <col min="1510" max="1510" width="14.6640625" style="64" customWidth="1"/>
    <col min="1511" max="1511" width="0" style="64" hidden="1" customWidth="1"/>
    <col min="1512" max="1512" width="14.33203125" style="64" customWidth="1"/>
    <col min="1513" max="1513" width="13.6640625" style="64" customWidth="1"/>
    <col min="1514" max="1514" width="13.33203125" style="64" customWidth="1"/>
    <col min="1515" max="1516" width="0" style="64" hidden="1" customWidth="1"/>
    <col min="1517" max="1517" width="14.1640625" style="64" customWidth="1"/>
    <col min="1518" max="1518" width="0" style="64" hidden="1" customWidth="1"/>
    <col min="1519" max="1519" width="14.6640625" style="64" customWidth="1"/>
    <col min="1520" max="1521" width="16.1640625" style="64" customWidth="1"/>
    <col min="1522" max="1523" width="0" style="64" hidden="1" customWidth="1"/>
    <col min="1524" max="1524" width="16.1640625" style="64" customWidth="1"/>
    <col min="1525" max="1525" width="0" style="64" hidden="1" customWidth="1"/>
    <col min="1526" max="1528" width="16.1640625" style="64" customWidth="1"/>
    <col min="1529" max="1530" width="0" style="64" hidden="1" customWidth="1"/>
    <col min="1531" max="1531" width="16.1640625" style="64" customWidth="1"/>
    <col min="1532" max="1532" width="0" style="64" hidden="1" customWidth="1"/>
    <col min="1533" max="1533" width="17.83203125" style="64" customWidth="1"/>
    <col min="1534" max="1534" width="18.83203125" style="64" customWidth="1"/>
    <col min="1535" max="1535" width="18.6640625" style="64" customWidth="1"/>
    <col min="1536" max="1537" width="0" style="64" hidden="1" customWidth="1"/>
    <col min="1538" max="1538" width="17.6640625" style="64" customWidth="1"/>
    <col min="1539" max="1539" width="16.1640625" style="64" customWidth="1"/>
    <col min="1540" max="1540" width="1" style="64" customWidth="1"/>
    <col min="1541" max="1541" width="20.1640625" style="64" customWidth="1"/>
    <col min="1542" max="1542" width="17.5" style="64" customWidth="1"/>
    <col min="1543" max="1543" width="17.1640625" style="64" customWidth="1"/>
    <col min="1544" max="1545" width="0" style="64" hidden="1" customWidth="1"/>
    <col min="1546" max="1546" width="18" style="64" customWidth="1"/>
    <col min="1547" max="1554" width="0" style="64" hidden="1" customWidth="1"/>
    <col min="1555" max="1574" width="16.1640625" style="64" customWidth="1"/>
    <col min="1575" max="1735" width="1" style="64"/>
    <col min="1736" max="1736" width="1" style="64" customWidth="1"/>
    <col min="1737" max="1737" width="42" style="64" customWidth="1"/>
    <col min="1738" max="1738" width="9" style="64" customWidth="1"/>
    <col min="1739" max="1739" width="12.83203125" style="64" customWidth="1"/>
    <col min="1740" max="1740" width="17.83203125" style="64" customWidth="1"/>
    <col min="1741" max="1741" width="17.5" style="64" customWidth="1"/>
    <col min="1742" max="1742" width="17" style="64" customWidth="1"/>
    <col min="1743" max="1744" width="0" style="64" hidden="1" customWidth="1"/>
    <col min="1745" max="1745" width="17.83203125" style="64" customWidth="1"/>
    <col min="1746" max="1748" width="17" style="64" customWidth="1"/>
    <col min="1749" max="1749" width="15.6640625" style="64" customWidth="1"/>
    <col min="1750" max="1750" width="17" style="64" customWidth="1"/>
    <col min="1751" max="1751" width="17.5" style="64" customWidth="1"/>
    <col min="1752" max="1752" width="15.5" style="64" customWidth="1"/>
    <col min="1753" max="1753" width="14.6640625" style="64" customWidth="1"/>
    <col min="1754" max="1754" width="14.5" style="64" customWidth="1"/>
    <col min="1755" max="1755" width="13.6640625" style="64" customWidth="1"/>
    <col min="1756" max="1756" width="13.83203125" style="64" customWidth="1"/>
    <col min="1757" max="1758" width="0" style="64" hidden="1" customWidth="1"/>
    <col min="1759" max="1759" width="13.83203125" style="64" customWidth="1"/>
    <col min="1760" max="1760" width="0" style="64" hidden="1" customWidth="1"/>
    <col min="1761" max="1761" width="14.83203125" style="64" customWidth="1"/>
    <col min="1762" max="1762" width="14" style="64" customWidth="1"/>
    <col min="1763" max="1763" width="14.33203125" style="64" customWidth="1"/>
    <col min="1764" max="1765" width="0" style="64" hidden="1" customWidth="1"/>
    <col min="1766" max="1766" width="14.6640625" style="64" customWidth="1"/>
    <col min="1767" max="1767" width="0" style="64" hidden="1" customWidth="1"/>
    <col min="1768" max="1768" width="14.33203125" style="64" customWidth="1"/>
    <col min="1769" max="1769" width="13.6640625" style="64" customWidth="1"/>
    <col min="1770" max="1770" width="13.33203125" style="64" customWidth="1"/>
    <col min="1771" max="1772" width="0" style="64" hidden="1" customWidth="1"/>
    <col min="1773" max="1773" width="14.1640625" style="64" customWidth="1"/>
    <col min="1774" max="1774" width="0" style="64" hidden="1" customWidth="1"/>
    <col min="1775" max="1775" width="14.6640625" style="64" customWidth="1"/>
    <col min="1776" max="1777" width="16.1640625" style="64" customWidth="1"/>
    <col min="1778" max="1779" width="0" style="64" hidden="1" customWidth="1"/>
    <col min="1780" max="1780" width="16.1640625" style="64" customWidth="1"/>
    <col min="1781" max="1781" width="0" style="64" hidden="1" customWidth="1"/>
    <col min="1782" max="1784" width="16.1640625" style="64" customWidth="1"/>
    <col min="1785" max="1786" width="0" style="64" hidden="1" customWidth="1"/>
    <col min="1787" max="1787" width="16.1640625" style="64" customWidth="1"/>
    <col min="1788" max="1788" width="0" style="64" hidden="1" customWidth="1"/>
    <col min="1789" max="1789" width="17.83203125" style="64" customWidth="1"/>
    <col min="1790" max="1790" width="18.83203125" style="64" customWidth="1"/>
    <col min="1791" max="1791" width="18.6640625" style="64" customWidth="1"/>
    <col min="1792" max="1793" width="0" style="64" hidden="1" customWidth="1"/>
    <col min="1794" max="1794" width="17.6640625" style="64" customWidth="1"/>
    <col min="1795" max="1795" width="16.1640625" style="64" customWidth="1"/>
    <col min="1796" max="1796" width="1" style="64" customWidth="1"/>
    <col min="1797" max="1797" width="20.1640625" style="64" customWidth="1"/>
    <col min="1798" max="1798" width="17.5" style="64" customWidth="1"/>
    <col min="1799" max="1799" width="17.1640625" style="64" customWidth="1"/>
    <col min="1800" max="1801" width="0" style="64" hidden="1" customWidth="1"/>
    <col min="1802" max="1802" width="18" style="64" customWidth="1"/>
    <col min="1803" max="1810" width="0" style="64" hidden="1" customWidth="1"/>
    <col min="1811" max="1830" width="16.1640625" style="64" customWidth="1"/>
    <col min="1831" max="1991" width="1" style="64"/>
    <col min="1992" max="1992" width="1" style="64" customWidth="1"/>
    <col min="1993" max="1993" width="42" style="64" customWidth="1"/>
    <col min="1994" max="1994" width="9" style="64" customWidth="1"/>
    <col min="1995" max="1995" width="12.83203125" style="64" customWidth="1"/>
    <col min="1996" max="1996" width="17.83203125" style="64" customWidth="1"/>
    <col min="1997" max="1997" width="17.5" style="64" customWidth="1"/>
    <col min="1998" max="1998" width="17" style="64" customWidth="1"/>
    <col min="1999" max="2000" width="0" style="64" hidden="1" customWidth="1"/>
    <col min="2001" max="2001" width="17.83203125" style="64" customWidth="1"/>
    <col min="2002" max="2004" width="17" style="64" customWidth="1"/>
    <col min="2005" max="2005" width="15.6640625" style="64" customWidth="1"/>
    <col min="2006" max="2006" width="17" style="64" customWidth="1"/>
    <col min="2007" max="2007" width="17.5" style="64" customWidth="1"/>
    <col min="2008" max="2008" width="15.5" style="64" customWidth="1"/>
    <col min="2009" max="2009" width="14.6640625" style="64" customWidth="1"/>
    <col min="2010" max="2010" width="14.5" style="64" customWidth="1"/>
    <col min="2011" max="2011" width="13.6640625" style="64" customWidth="1"/>
    <col min="2012" max="2012" width="13.83203125" style="64" customWidth="1"/>
    <col min="2013" max="2014" width="0" style="64" hidden="1" customWidth="1"/>
    <col min="2015" max="2015" width="13.83203125" style="64" customWidth="1"/>
    <col min="2016" max="2016" width="0" style="64" hidden="1" customWidth="1"/>
    <col min="2017" max="2017" width="14.83203125" style="64" customWidth="1"/>
    <col min="2018" max="2018" width="14" style="64" customWidth="1"/>
    <col min="2019" max="2019" width="14.33203125" style="64" customWidth="1"/>
    <col min="2020" max="2021" width="0" style="64" hidden="1" customWidth="1"/>
    <col min="2022" max="2022" width="14.6640625" style="64" customWidth="1"/>
    <col min="2023" max="2023" width="0" style="64" hidden="1" customWidth="1"/>
    <col min="2024" max="2024" width="14.33203125" style="64" customWidth="1"/>
    <col min="2025" max="2025" width="13.6640625" style="64" customWidth="1"/>
    <col min="2026" max="2026" width="13.33203125" style="64" customWidth="1"/>
    <col min="2027" max="2028" width="0" style="64" hidden="1" customWidth="1"/>
    <col min="2029" max="2029" width="14.1640625" style="64" customWidth="1"/>
    <col min="2030" max="2030" width="0" style="64" hidden="1" customWidth="1"/>
    <col min="2031" max="2031" width="14.6640625" style="64" customWidth="1"/>
    <col min="2032" max="2033" width="16.1640625" style="64" customWidth="1"/>
    <col min="2034" max="2035" width="0" style="64" hidden="1" customWidth="1"/>
    <col min="2036" max="2036" width="16.1640625" style="64" customWidth="1"/>
    <col min="2037" max="2037" width="0" style="64" hidden="1" customWidth="1"/>
    <col min="2038" max="2040" width="16.1640625" style="64" customWidth="1"/>
    <col min="2041" max="2042" width="0" style="64" hidden="1" customWidth="1"/>
    <col min="2043" max="2043" width="16.1640625" style="64" customWidth="1"/>
    <col min="2044" max="2044" width="0" style="64" hidden="1" customWidth="1"/>
    <col min="2045" max="2045" width="17.83203125" style="64" customWidth="1"/>
    <col min="2046" max="2046" width="18.83203125" style="64" customWidth="1"/>
    <col min="2047" max="2047" width="18.6640625" style="64" customWidth="1"/>
    <col min="2048" max="2049" width="0" style="64" hidden="1" customWidth="1"/>
    <col min="2050" max="2050" width="17.6640625" style="64" customWidth="1"/>
    <col min="2051" max="2051" width="16.1640625" style="64" customWidth="1"/>
    <col min="2052" max="2052" width="1" style="64" customWidth="1"/>
    <col min="2053" max="2053" width="20.1640625" style="64" customWidth="1"/>
    <col min="2054" max="2054" width="17.5" style="64" customWidth="1"/>
    <col min="2055" max="2055" width="17.1640625" style="64" customWidth="1"/>
    <col min="2056" max="2057" width="0" style="64" hidden="1" customWidth="1"/>
    <col min="2058" max="2058" width="18" style="64" customWidth="1"/>
    <col min="2059" max="2066" width="0" style="64" hidden="1" customWidth="1"/>
    <col min="2067" max="2086" width="16.1640625" style="64" customWidth="1"/>
    <col min="2087" max="2247" width="1" style="64"/>
    <col min="2248" max="2248" width="1" style="64" customWidth="1"/>
    <col min="2249" max="2249" width="42" style="64" customWidth="1"/>
    <col min="2250" max="2250" width="9" style="64" customWidth="1"/>
    <col min="2251" max="2251" width="12.83203125" style="64" customWidth="1"/>
    <col min="2252" max="2252" width="17.83203125" style="64" customWidth="1"/>
    <col min="2253" max="2253" width="17.5" style="64" customWidth="1"/>
    <col min="2254" max="2254" width="17" style="64" customWidth="1"/>
    <col min="2255" max="2256" width="0" style="64" hidden="1" customWidth="1"/>
    <col min="2257" max="2257" width="17.83203125" style="64" customWidth="1"/>
    <col min="2258" max="2260" width="17" style="64" customWidth="1"/>
    <col min="2261" max="2261" width="15.6640625" style="64" customWidth="1"/>
    <col min="2262" max="2262" width="17" style="64" customWidth="1"/>
    <col min="2263" max="2263" width="17.5" style="64" customWidth="1"/>
    <col min="2264" max="2264" width="15.5" style="64" customWidth="1"/>
    <col min="2265" max="2265" width="14.6640625" style="64" customWidth="1"/>
    <col min="2266" max="2266" width="14.5" style="64" customWidth="1"/>
    <col min="2267" max="2267" width="13.6640625" style="64" customWidth="1"/>
    <col min="2268" max="2268" width="13.83203125" style="64" customWidth="1"/>
    <col min="2269" max="2270" width="0" style="64" hidden="1" customWidth="1"/>
    <col min="2271" max="2271" width="13.83203125" style="64" customWidth="1"/>
    <col min="2272" max="2272" width="0" style="64" hidden="1" customWidth="1"/>
    <col min="2273" max="2273" width="14.83203125" style="64" customWidth="1"/>
    <col min="2274" max="2274" width="14" style="64" customWidth="1"/>
    <col min="2275" max="2275" width="14.33203125" style="64" customWidth="1"/>
    <col min="2276" max="2277" width="0" style="64" hidden="1" customWidth="1"/>
    <col min="2278" max="2278" width="14.6640625" style="64" customWidth="1"/>
    <col min="2279" max="2279" width="0" style="64" hidden="1" customWidth="1"/>
    <col min="2280" max="2280" width="14.33203125" style="64" customWidth="1"/>
    <col min="2281" max="2281" width="13.6640625" style="64" customWidth="1"/>
    <col min="2282" max="2282" width="13.33203125" style="64" customWidth="1"/>
    <col min="2283" max="2284" width="0" style="64" hidden="1" customWidth="1"/>
    <col min="2285" max="2285" width="14.1640625" style="64" customWidth="1"/>
    <col min="2286" max="2286" width="0" style="64" hidden="1" customWidth="1"/>
    <col min="2287" max="2287" width="14.6640625" style="64" customWidth="1"/>
    <col min="2288" max="2289" width="16.1640625" style="64" customWidth="1"/>
    <col min="2290" max="2291" width="0" style="64" hidden="1" customWidth="1"/>
    <col min="2292" max="2292" width="16.1640625" style="64" customWidth="1"/>
    <col min="2293" max="2293" width="0" style="64" hidden="1" customWidth="1"/>
    <col min="2294" max="2296" width="16.1640625" style="64" customWidth="1"/>
    <col min="2297" max="2298" width="0" style="64" hidden="1" customWidth="1"/>
    <col min="2299" max="2299" width="16.1640625" style="64" customWidth="1"/>
    <col min="2300" max="2300" width="0" style="64" hidden="1" customWidth="1"/>
    <col min="2301" max="2301" width="17.83203125" style="64" customWidth="1"/>
    <col min="2302" max="2302" width="18.83203125" style="64" customWidth="1"/>
    <col min="2303" max="2303" width="18.6640625" style="64" customWidth="1"/>
    <col min="2304" max="2305" width="0" style="64" hidden="1" customWidth="1"/>
    <col min="2306" max="2306" width="17.6640625" style="64" customWidth="1"/>
    <col min="2307" max="2307" width="16.1640625" style="64" customWidth="1"/>
    <col min="2308" max="2308" width="1" style="64" customWidth="1"/>
    <col min="2309" max="2309" width="20.1640625" style="64" customWidth="1"/>
    <col min="2310" max="2310" width="17.5" style="64" customWidth="1"/>
    <col min="2311" max="2311" width="17.1640625" style="64" customWidth="1"/>
    <col min="2312" max="2313" width="0" style="64" hidden="1" customWidth="1"/>
    <col min="2314" max="2314" width="18" style="64" customWidth="1"/>
    <col min="2315" max="2322" width="0" style="64" hidden="1" customWidth="1"/>
    <col min="2323" max="2342" width="16.1640625" style="64" customWidth="1"/>
    <col min="2343" max="2503" width="1" style="64"/>
    <col min="2504" max="2504" width="1" style="64" customWidth="1"/>
    <col min="2505" max="2505" width="42" style="64" customWidth="1"/>
    <col min="2506" max="2506" width="9" style="64" customWidth="1"/>
    <col min="2507" max="2507" width="12.83203125" style="64" customWidth="1"/>
    <col min="2508" max="2508" width="17.83203125" style="64" customWidth="1"/>
    <col min="2509" max="2509" width="17.5" style="64" customWidth="1"/>
    <col min="2510" max="2510" width="17" style="64" customWidth="1"/>
    <col min="2511" max="2512" width="0" style="64" hidden="1" customWidth="1"/>
    <col min="2513" max="2513" width="17.83203125" style="64" customWidth="1"/>
    <col min="2514" max="2516" width="17" style="64" customWidth="1"/>
    <col min="2517" max="2517" width="15.6640625" style="64" customWidth="1"/>
    <col min="2518" max="2518" width="17" style="64" customWidth="1"/>
    <col min="2519" max="2519" width="17.5" style="64" customWidth="1"/>
    <col min="2520" max="2520" width="15.5" style="64" customWidth="1"/>
    <col min="2521" max="2521" width="14.6640625" style="64" customWidth="1"/>
    <col min="2522" max="2522" width="14.5" style="64" customWidth="1"/>
    <col min="2523" max="2523" width="13.6640625" style="64" customWidth="1"/>
    <col min="2524" max="2524" width="13.83203125" style="64" customWidth="1"/>
    <col min="2525" max="2526" width="0" style="64" hidden="1" customWidth="1"/>
    <col min="2527" max="2527" width="13.83203125" style="64" customWidth="1"/>
    <col min="2528" max="2528" width="0" style="64" hidden="1" customWidth="1"/>
    <col min="2529" max="2529" width="14.83203125" style="64" customWidth="1"/>
    <col min="2530" max="2530" width="14" style="64" customWidth="1"/>
    <col min="2531" max="2531" width="14.33203125" style="64" customWidth="1"/>
    <col min="2532" max="2533" width="0" style="64" hidden="1" customWidth="1"/>
    <col min="2534" max="2534" width="14.6640625" style="64" customWidth="1"/>
    <col min="2535" max="2535" width="0" style="64" hidden="1" customWidth="1"/>
    <col min="2536" max="2536" width="14.33203125" style="64" customWidth="1"/>
    <col min="2537" max="2537" width="13.6640625" style="64" customWidth="1"/>
    <col min="2538" max="2538" width="13.33203125" style="64" customWidth="1"/>
    <col min="2539" max="2540" width="0" style="64" hidden="1" customWidth="1"/>
    <col min="2541" max="2541" width="14.1640625" style="64" customWidth="1"/>
    <col min="2542" max="2542" width="0" style="64" hidden="1" customWidth="1"/>
    <col min="2543" max="2543" width="14.6640625" style="64" customWidth="1"/>
    <col min="2544" max="2545" width="16.1640625" style="64" customWidth="1"/>
    <col min="2546" max="2547" width="0" style="64" hidden="1" customWidth="1"/>
    <col min="2548" max="2548" width="16.1640625" style="64" customWidth="1"/>
    <col min="2549" max="2549" width="0" style="64" hidden="1" customWidth="1"/>
    <col min="2550" max="2552" width="16.1640625" style="64" customWidth="1"/>
    <col min="2553" max="2554" width="0" style="64" hidden="1" customWidth="1"/>
    <col min="2555" max="2555" width="16.1640625" style="64" customWidth="1"/>
    <col min="2556" max="2556" width="0" style="64" hidden="1" customWidth="1"/>
    <col min="2557" max="2557" width="17.83203125" style="64" customWidth="1"/>
    <col min="2558" max="2558" width="18.83203125" style="64" customWidth="1"/>
    <col min="2559" max="2559" width="18.6640625" style="64" customWidth="1"/>
    <col min="2560" max="2561" width="0" style="64" hidden="1" customWidth="1"/>
    <col min="2562" max="2562" width="17.6640625" style="64" customWidth="1"/>
    <col min="2563" max="2563" width="16.1640625" style="64" customWidth="1"/>
    <col min="2564" max="2564" width="1" style="64" customWidth="1"/>
    <col min="2565" max="2565" width="20.1640625" style="64" customWidth="1"/>
    <col min="2566" max="2566" width="17.5" style="64" customWidth="1"/>
    <col min="2567" max="2567" width="17.1640625" style="64" customWidth="1"/>
    <col min="2568" max="2569" width="0" style="64" hidden="1" customWidth="1"/>
    <col min="2570" max="2570" width="18" style="64" customWidth="1"/>
    <col min="2571" max="2578" width="0" style="64" hidden="1" customWidth="1"/>
    <col min="2579" max="2598" width="16.1640625" style="64" customWidth="1"/>
    <col min="2599" max="2759" width="1" style="64"/>
    <col min="2760" max="2760" width="1" style="64" customWidth="1"/>
    <col min="2761" max="2761" width="42" style="64" customWidth="1"/>
    <col min="2762" max="2762" width="9" style="64" customWidth="1"/>
    <col min="2763" max="2763" width="12.83203125" style="64" customWidth="1"/>
    <col min="2764" max="2764" width="17.83203125" style="64" customWidth="1"/>
    <col min="2765" max="2765" width="17.5" style="64" customWidth="1"/>
    <col min="2766" max="2766" width="17" style="64" customWidth="1"/>
    <col min="2767" max="2768" width="0" style="64" hidden="1" customWidth="1"/>
    <col min="2769" max="2769" width="17.83203125" style="64" customWidth="1"/>
    <col min="2770" max="2772" width="17" style="64" customWidth="1"/>
    <col min="2773" max="2773" width="15.6640625" style="64" customWidth="1"/>
    <col min="2774" max="2774" width="17" style="64" customWidth="1"/>
    <col min="2775" max="2775" width="17.5" style="64" customWidth="1"/>
    <col min="2776" max="2776" width="15.5" style="64" customWidth="1"/>
    <col min="2777" max="2777" width="14.6640625" style="64" customWidth="1"/>
    <col min="2778" max="2778" width="14.5" style="64" customWidth="1"/>
    <col min="2779" max="2779" width="13.6640625" style="64" customWidth="1"/>
    <col min="2780" max="2780" width="13.83203125" style="64" customWidth="1"/>
    <col min="2781" max="2782" width="0" style="64" hidden="1" customWidth="1"/>
    <col min="2783" max="2783" width="13.83203125" style="64" customWidth="1"/>
    <col min="2784" max="2784" width="0" style="64" hidden="1" customWidth="1"/>
    <col min="2785" max="2785" width="14.83203125" style="64" customWidth="1"/>
    <col min="2786" max="2786" width="14" style="64" customWidth="1"/>
    <col min="2787" max="2787" width="14.33203125" style="64" customWidth="1"/>
    <col min="2788" max="2789" width="0" style="64" hidden="1" customWidth="1"/>
    <col min="2790" max="2790" width="14.6640625" style="64" customWidth="1"/>
    <col min="2791" max="2791" width="0" style="64" hidden="1" customWidth="1"/>
    <col min="2792" max="2792" width="14.33203125" style="64" customWidth="1"/>
    <col min="2793" max="2793" width="13.6640625" style="64" customWidth="1"/>
    <col min="2794" max="2794" width="13.33203125" style="64" customWidth="1"/>
    <col min="2795" max="2796" width="0" style="64" hidden="1" customWidth="1"/>
    <col min="2797" max="2797" width="14.1640625" style="64" customWidth="1"/>
    <col min="2798" max="2798" width="0" style="64" hidden="1" customWidth="1"/>
    <col min="2799" max="2799" width="14.6640625" style="64" customWidth="1"/>
    <col min="2800" max="2801" width="16.1640625" style="64" customWidth="1"/>
    <col min="2802" max="2803" width="0" style="64" hidden="1" customWidth="1"/>
    <col min="2804" max="2804" width="16.1640625" style="64" customWidth="1"/>
    <col min="2805" max="2805" width="0" style="64" hidden="1" customWidth="1"/>
    <col min="2806" max="2808" width="16.1640625" style="64" customWidth="1"/>
    <col min="2809" max="2810" width="0" style="64" hidden="1" customWidth="1"/>
    <col min="2811" max="2811" width="16.1640625" style="64" customWidth="1"/>
    <col min="2812" max="2812" width="0" style="64" hidden="1" customWidth="1"/>
    <col min="2813" max="2813" width="17.83203125" style="64" customWidth="1"/>
    <col min="2814" max="2814" width="18.83203125" style="64" customWidth="1"/>
    <col min="2815" max="2815" width="18.6640625" style="64" customWidth="1"/>
    <col min="2816" max="2817" width="0" style="64" hidden="1" customWidth="1"/>
    <col min="2818" max="2818" width="17.6640625" style="64" customWidth="1"/>
    <col min="2819" max="2819" width="16.1640625" style="64" customWidth="1"/>
    <col min="2820" max="2820" width="1" style="64" customWidth="1"/>
    <col min="2821" max="2821" width="20.1640625" style="64" customWidth="1"/>
    <col min="2822" max="2822" width="17.5" style="64" customWidth="1"/>
    <col min="2823" max="2823" width="17.1640625" style="64" customWidth="1"/>
    <col min="2824" max="2825" width="0" style="64" hidden="1" customWidth="1"/>
    <col min="2826" max="2826" width="18" style="64" customWidth="1"/>
    <col min="2827" max="2834" width="0" style="64" hidden="1" customWidth="1"/>
    <col min="2835" max="2854" width="16.1640625" style="64" customWidth="1"/>
    <col min="2855" max="3015" width="1" style="64"/>
    <col min="3016" max="3016" width="1" style="64" customWidth="1"/>
    <col min="3017" max="3017" width="42" style="64" customWidth="1"/>
    <col min="3018" max="3018" width="9" style="64" customWidth="1"/>
    <col min="3019" max="3019" width="12.83203125" style="64" customWidth="1"/>
    <col min="3020" max="3020" width="17.83203125" style="64" customWidth="1"/>
    <col min="3021" max="3021" width="17.5" style="64" customWidth="1"/>
    <col min="3022" max="3022" width="17" style="64" customWidth="1"/>
    <col min="3023" max="3024" width="0" style="64" hidden="1" customWidth="1"/>
    <col min="3025" max="3025" width="17.83203125" style="64" customWidth="1"/>
    <col min="3026" max="3028" width="17" style="64" customWidth="1"/>
    <col min="3029" max="3029" width="15.6640625" style="64" customWidth="1"/>
    <col min="3030" max="3030" width="17" style="64" customWidth="1"/>
    <col min="3031" max="3031" width="17.5" style="64" customWidth="1"/>
    <col min="3032" max="3032" width="15.5" style="64" customWidth="1"/>
    <col min="3033" max="3033" width="14.6640625" style="64" customWidth="1"/>
    <col min="3034" max="3034" width="14.5" style="64" customWidth="1"/>
    <col min="3035" max="3035" width="13.6640625" style="64" customWidth="1"/>
    <col min="3036" max="3036" width="13.83203125" style="64" customWidth="1"/>
    <col min="3037" max="3038" width="0" style="64" hidden="1" customWidth="1"/>
    <col min="3039" max="3039" width="13.83203125" style="64" customWidth="1"/>
    <col min="3040" max="3040" width="0" style="64" hidden="1" customWidth="1"/>
    <col min="3041" max="3041" width="14.83203125" style="64" customWidth="1"/>
    <col min="3042" max="3042" width="14" style="64" customWidth="1"/>
    <col min="3043" max="3043" width="14.33203125" style="64" customWidth="1"/>
    <col min="3044" max="3045" width="0" style="64" hidden="1" customWidth="1"/>
    <col min="3046" max="3046" width="14.6640625" style="64" customWidth="1"/>
    <col min="3047" max="3047" width="0" style="64" hidden="1" customWidth="1"/>
    <col min="3048" max="3048" width="14.33203125" style="64" customWidth="1"/>
    <col min="3049" max="3049" width="13.6640625" style="64" customWidth="1"/>
    <col min="3050" max="3050" width="13.33203125" style="64" customWidth="1"/>
    <col min="3051" max="3052" width="0" style="64" hidden="1" customWidth="1"/>
    <col min="3053" max="3053" width="14.1640625" style="64" customWidth="1"/>
    <col min="3054" max="3054" width="0" style="64" hidden="1" customWidth="1"/>
    <col min="3055" max="3055" width="14.6640625" style="64" customWidth="1"/>
    <col min="3056" max="3057" width="16.1640625" style="64" customWidth="1"/>
    <col min="3058" max="3059" width="0" style="64" hidden="1" customWidth="1"/>
    <col min="3060" max="3060" width="16.1640625" style="64" customWidth="1"/>
    <col min="3061" max="3061" width="0" style="64" hidden="1" customWidth="1"/>
    <col min="3062" max="3064" width="16.1640625" style="64" customWidth="1"/>
    <col min="3065" max="3066" width="0" style="64" hidden="1" customWidth="1"/>
    <col min="3067" max="3067" width="16.1640625" style="64" customWidth="1"/>
    <col min="3068" max="3068" width="0" style="64" hidden="1" customWidth="1"/>
    <col min="3069" max="3069" width="17.83203125" style="64" customWidth="1"/>
    <col min="3070" max="3070" width="18.83203125" style="64" customWidth="1"/>
    <col min="3071" max="3071" width="18.6640625" style="64" customWidth="1"/>
    <col min="3072" max="3073" width="0" style="64" hidden="1" customWidth="1"/>
    <col min="3074" max="3074" width="17.6640625" style="64" customWidth="1"/>
    <col min="3075" max="3075" width="16.1640625" style="64" customWidth="1"/>
    <col min="3076" max="3076" width="1" style="64" customWidth="1"/>
    <col min="3077" max="3077" width="20.1640625" style="64" customWidth="1"/>
    <col min="3078" max="3078" width="17.5" style="64" customWidth="1"/>
    <col min="3079" max="3079" width="17.1640625" style="64" customWidth="1"/>
    <col min="3080" max="3081" width="0" style="64" hidden="1" customWidth="1"/>
    <col min="3082" max="3082" width="18" style="64" customWidth="1"/>
    <col min="3083" max="3090" width="0" style="64" hidden="1" customWidth="1"/>
    <col min="3091" max="3110" width="16.1640625" style="64" customWidth="1"/>
    <col min="3111" max="3271" width="1" style="64"/>
    <col min="3272" max="3272" width="1" style="64" customWidth="1"/>
    <col min="3273" max="3273" width="42" style="64" customWidth="1"/>
    <col min="3274" max="3274" width="9" style="64" customWidth="1"/>
    <col min="3275" max="3275" width="12.83203125" style="64" customWidth="1"/>
    <col min="3276" max="3276" width="17.83203125" style="64" customWidth="1"/>
    <col min="3277" max="3277" width="17.5" style="64" customWidth="1"/>
    <col min="3278" max="3278" width="17" style="64" customWidth="1"/>
    <col min="3279" max="3280" width="0" style="64" hidden="1" customWidth="1"/>
    <col min="3281" max="3281" width="17.83203125" style="64" customWidth="1"/>
    <col min="3282" max="3284" width="17" style="64" customWidth="1"/>
    <col min="3285" max="3285" width="15.6640625" style="64" customWidth="1"/>
    <col min="3286" max="3286" width="17" style="64" customWidth="1"/>
    <col min="3287" max="3287" width="17.5" style="64" customWidth="1"/>
    <col min="3288" max="3288" width="15.5" style="64" customWidth="1"/>
    <col min="3289" max="3289" width="14.6640625" style="64" customWidth="1"/>
    <col min="3290" max="3290" width="14.5" style="64" customWidth="1"/>
    <col min="3291" max="3291" width="13.6640625" style="64" customWidth="1"/>
    <col min="3292" max="3292" width="13.83203125" style="64" customWidth="1"/>
    <col min="3293" max="3294" width="0" style="64" hidden="1" customWidth="1"/>
    <col min="3295" max="3295" width="13.83203125" style="64" customWidth="1"/>
    <col min="3296" max="3296" width="0" style="64" hidden="1" customWidth="1"/>
    <col min="3297" max="3297" width="14.83203125" style="64" customWidth="1"/>
    <col min="3298" max="3298" width="14" style="64" customWidth="1"/>
    <col min="3299" max="3299" width="14.33203125" style="64" customWidth="1"/>
    <col min="3300" max="3301" width="0" style="64" hidden="1" customWidth="1"/>
    <col min="3302" max="3302" width="14.6640625" style="64" customWidth="1"/>
    <col min="3303" max="3303" width="0" style="64" hidden="1" customWidth="1"/>
    <col min="3304" max="3304" width="14.33203125" style="64" customWidth="1"/>
    <col min="3305" max="3305" width="13.6640625" style="64" customWidth="1"/>
    <col min="3306" max="3306" width="13.33203125" style="64" customWidth="1"/>
    <col min="3307" max="3308" width="0" style="64" hidden="1" customWidth="1"/>
    <col min="3309" max="3309" width="14.1640625" style="64" customWidth="1"/>
    <col min="3310" max="3310" width="0" style="64" hidden="1" customWidth="1"/>
    <col min="3311" max="3311" width="14.6640625" style="64" customWidth="1"/>
    <col min="3312" max="3313" width="16.1640625" style="64" customWidth="1"/>
    <col min="3314" max="3315" width="0" style="64" hidden="1" customWidth="1"/>
    <col min="3316" max="3316" width="16.1640625" style="64" customWidth="1"/>
    <col min="3317" max="3317" width="0" style="64" hidden="1" customWidth="1"/>
    <col min="3318" max="3320" width="16.1640625" style="64" customWidth="1"/>
    <col min="3321" max="3322" width="0" style="64" hidden="1" customWidth="1"/>
    <col min="3323" max="3323" width="16.1640625" style="64" customWidth="1"/>
    <col min="3324" max="3324" width="0" style="64" hidden="1" customWidth="1"/>
    <col min="3325" max="3325" width="17.83203125" style="64" customWidth="1"/>
    <col min="3326" max="3326" width="18.83203125" style="64" customWidth="1"/>
    <col min="3327" max="3327" width="18.6640625" style="64" customWidth="1"/>
    <col min="3328" max="3329" width="0" style="64" hidden="1" customWidth="1"/>
    <col min="3330" max="3330" width="17.6640625" style="64" customWidth="1"/>
    <col min="3331" max="3331" width="16.1640625" style="64" customWidth="1"/>
    <col min="3332" max="3332" width="1" style="64" customWidth="1"/>
    <col min="3333" max="3333" width="20.1640625" style="64" customWidth="1"/>
    <col min="3334" max="3334" width="17.5" style="64" customWidth="1"/>
    <col min="3335" max="3335" width="17.1640625" style="64" customWidth="1"/>
    <col min="3336" max="3337" width="0" style="64" hidden="1" customWidth="1"/>
    <col min="3338" max="3338" width="18" style="64" customWidth="1"/>
    <col min="3339" max="3346" width="0" style="64" hidden="1" customWidth="1"/>
    <col min="3347" max="3366" width="16.1640625" style="64" customWidth="1"/>
    <col min="3367" max="3527" width="1" style="64"/>
    <col min="3528" max="3528" width="1" style="64" customWidth="1"/>
    <col min="3529" max="3529" width="42" style="64" customWidth="1"/>
    <col min="3530" max="3530" width="9" style="64" customWidth="1"/>
    <col min="3531" max="3531" width="12.83203125" style="64" customWidth="1"/>
    <col min="3532" max="3532" width="17.83203125" style="64" customWidth="1"/>
    <col min="3533" max="3533" width="17.5" style="64" customWidth="1"/>
    <col min="3534" max="3534" width="17" style="64" customWidth="1"/>
    <col min="3535" max="3536" width="0" style="64" hidden="1" customWidth="1"/>
    <col min="3537" max="3537" width="17.83203125" style="64" customWidth="1"/>
    <col min="3538" max="3540" width="17" style="64" customWidth="1"/>
    <col min="3541" max="3541" width="15.6640625" style="64" customWidth="1"/>
    <col min="3542" max="3542" width="17" style="64" customWidth="1"/>
    <col min="3543" max="3543" width="17.5" style="64" customWidth="1"/>
    <col min="3544" max="3544" width="15.5" style="64" customWidth="1"/>
    <col min="3545" max="3545" width="14.6640625" style="64" customWidth="1"/>
    <col min="3546" max="3546" width="14.5" style="64" customWidth="1"/>
    <col min="3547" max="3547" width="13.6640625" style="64" customWidth="1"/>
    <col min="3548" max="3548" width="13.83203125" style="64" customWidth="1"/>
    <col min="3549" max="3550" width="0" style="64" hidden="1" customWidth="1"/>
    <col min="3551" max="3551" width="13.83203125" style="64" customWidth="1"/>
    <col min="3552" max="3552" width="0" style="64" hidden="1" customWidth="1"/>
    <col min="3553" max="3553" width="14.83203125" style="64" customWidth="1"/>
    <col min="3554" max="3554" width="14" style="64" customWidth="1"/>
    <col min="3555" max="3555" width="14.33203125" style="64" customWidth="1"/>
    <col min="3556" max="3557" width="0" style="64" hidden="1" customWidth="1"/>
    <col min="3558" max="3558" width="14.6640625" style="64" customWidth="1"/>
    <col min="3559" max="3559" width="0" style="64" hidden="1" customWidth="1"/>
    <col min="3560" max="3560" width="14.33203125" style="64" customWidth="1"/>
    <col min="3561" max="3561" width="13.6640625" style="64" customWidth="1"/>
    <col min="3562" max="3562" width="13.33203125" style="64" customWidth="1"/>
    <col min="3563" max="3564" width="0" style="64" hidden="1" customWidth="1"/>
    <col min="3565" max="3565" width="14.1640625" style="64" customWidth="1"/>
    <col min="3566" max="3566" width="0" style="64" hidden="1" customWidth="1"/>
    <col min="3567" max="3567" width="14.6640625" style="64" customWidth="1"/>
    <col min="3568" max="3569" width="16.1640625" style="64" customWidth="1"/>
    <col min="3570" max="3571" width="0" style="64" hidden="1" customWidth="1"/>
    <col min="3572" max="3572" width="16.1640625" style="64" customWidth="1"/>
    <col min="3573" max="3573" width="0" style="64" hidden="1" customWidth="1"/>
    <col min="3574" max="3576" width="16.1640625" style="64" customWidth="1"/>
    <col min="3577" max="3578" width="0" style="64" hidden="1" customWidth="1"/>
    <col min="3579" max="3579" width="16.1640625" style="64" customWidth="1"/>
    <col min="3580" max="3580" width="0" style="64" hidden="1" customWidth="1"/>
    <col min="3581" max="3581" width="17.83203125" style="64" customWidth="1"/>
    <col min="3582" max="3582" width="18.83203125" style="64" customWidth="1"/>
    <col min="3583" max="3583" width="18.6640625" style="64" customWidth="1"/>
    <col min="3584" max="3585" width="0" style="64" hidden="1" customWidth="1"/>
    <col min="3586" max="3586" width="17.6640625" style="64" customWidth="1"/>
    <col min="3587" max="3587" width="16.1640625" style="64" customWidth="1"/>
    <col min="3588" max="3588" width="1" style="64" customWidth="1"/>
    <col min="3589" max="3589" width="20.1640625" style="64" customWidth="1"/>
    <col min="3590" max="3590" width="17.5" style="64" customWidth="1"/>
    <col min="3591" max="3591" width="17.1640625" style="64" customWidth="1"/>
    <col min="3592" max="3593" width="0" style="64" hidden="1" customWidth="1"/>
    <col min="3594" max="3594" width="18" style="64" customWidth="1"/>
    <col min="3595" max="3602" width="0" style="64" hidden="1" customWidth="1"/>
    <col min="3603" max="3622" width="16.1640625" style="64" customWidth="1"/>
    <col min="3623" max="3783" width="1" style="64"/>
    <col min="3784" max="3784" width="1" style="64" customWidth="1"/>
    <col min="3785" max="3785" width="42" style="64" customWidth="1"/>
    <col min="3786" max="3786" width="9" style="64" customWidth="1"/>
    <col min="3787" max="3787" width="12.83203125" style="64" customWidth="1"/>
    <col min="3788" max="3788" width="17.83203125" style="64" customWidth="1"/>
    <col min="3789" max="3789" width="17.5" style="64" customWidth="1"/>
    <col min="3790" max="3790" width="17" style="64" customWidth="1"/>
    <col min="3791" max="3792" width="0" style="64" hidden="1" customWidth="1"/>
    <col min="3793" max="3793" width="17.83203125" style="64" customWidth="1"/>
    <col min="3794" max="3796" width="17" style="64" customWidth="1"/>
    <col min="3797" max="3797" width="15.6640625" style="64" customWidth="1"/>
    <col min="3798" max="3798" width="17" style="64" customWidth="1"/>
    <col min="3799" max="3799" width="17.5" style="64" customWidth="1"/>
    <col min="3800" max="3800" width="15.5" style="64" customWidth="1"/>
    <col min="3801" max="3801" width="14.6640625" style="64" customWidth="1"/>
    <col min="3802" max="3802" width="14.5" style="64" customWidth="1"/>
    <col min="3803" max="3803" width="13.6640625" style="64" customWidth="1"/>
    <col min="3804" max="3804" width="13.83203125" style="64" customWidth="1"/>
    <col min="3805" max="3806" width="0" style="64" hidden="1" customWidth="1"/>
    <col min="3807" max="3807" width="13.83203125" style="64" customWidth="1"/>
    <col min="3808" max="3808" width="0" style="64" hidden="1" customWidth="1"/>
    <col min="3809" max="3809" width="14.83203125" style="64" customWidth="1"/>
    <col min="3810" max="3810" width="14" style="64" customWidth="1"/>
    <col min="3811" max="3811" width="14.33203125" style="64" customWidth="1"/>
    <col min="3812" max="3813" width="0" style="64" hidden="1" customWidth="1"/>
    <col min="3814" max="3814" width="14.6640625" style="64" customWidth="1"/>
    <col min="3815" max="3815" width="0" style="64" hidden="1" customWidth="1"/>
    <col min="3816" max="3816" width="14.33203125" style="64" customWidth="1"/>
    <col min="3817" max="3817" width="13.6640625" style="64" customWidth="1"/>
    <col min="3818" max="3818" width="13.33203125" style="64" customWidth="1"/>
    <col min="3819" max="3820" width="0" style="64" hidden="1" customWidth="1"/>
    <col min="3821" max="3821" width="14.1640625" style="64" customWidth="1"/>
    <col min="3822" max="3822" width="0" style="64" hidden="1" customWidth="1"/>
    <col min="3823" max="3823" width="14.6640625" style="64" customWidth="1"/>
    <col min="3824" max="3825" width="16.1640625" style="64" customWidth="1"/>
    <col min="3826" max="3827" width="0" style="64" hidden="1" customWidth="1"/>
    <col min="3828" max="3828" width="16.1640625" style="64" customWidth="1"/>
    <col min="3829" max="3829" width="0" style="64" hidden="1" customWidth="1"/>
    <col min="3830" max="3832" width="16.1640625" style="64" customWidth="1"/>
    <col min="3833" max="3834" width="0" style="64" hidden="1" customWidth="1"/>
    <col min="3835" max="3835" width="16.1640625" style="64" customWidth="1"/>
    <col min="3836" max="3836" width="0" style="64" hidden="1" customWidth="1"/>
    <col min="3837" max="3837" width="17.83203125" style="64" customWidth="1"/>
    <col min="3838" max="3838" width="18.83203125" style="64" customWidth="1"/>
    <col min="3839" max="3839" width="18.6640625" style="64" customWidth="1"/>
    <col min="3840" max="3841" width="0" style="64" hidden="1" customWidth="1"/>
    <col min="3842" max="3842" width="17.6640625" style="64" customWidth="1"/>
    <col min="3843" max="3843" width="16.1640625" style="64" customWidth="1"/>
    <col min="3844" max="3844" width="1" style="64" customWidth="1"/>
    <col min="3845" max="3845" width="20.1640625" style="64" customWidth="1"/>
    <col min="3846" max="3846" width="17.5" style="64" customWidth="1"/>
    <col min="3847" max="3847" width="17.1640625" style="64" customWidth="1"/>
    <col min="3848" max="3849" width="0" style="64" hidden="1" customWidth="1"/>
    <col min="3850" max="3850" width="18" style="64" customWidth="1"/>
    <col min="3851" max="3858" width="0" style="64" hidden="1" customWidth="1"/>
    <col min="3859" max="3878" width="16.1640625" style="64" customWidth="1"/>
    <col min="3879" max="4039" width="1" style="64"/>
    <col min="4040" max="4040" width="1" style="64" customWidth="1"/>
    <col min="4041" max="4041" width="42" style="64" customWidth="1"/>
    <col min="4042" max="4042" width="9" style="64" customWidth="1"/>
    <col min="4043" max="4043" width="12.83203125" style="64" customWidth="1"/>
    <col min="4044" max="4044" width="17.83203125" style="64" customWidth="1"/>
    <col min="4045" max="4045" width="17.5" style="64" customWidth="1"/>
    <col min="4046" max="4046" width="17" style="64" customWidth="1"/>
    <col min="4047" max="4048" width="0" style="64" hidden="1" customWidth="1"/>
    <col min="4049" max="4049" width="17.83203125" style="64" customWidth="1"/>
    <col min="4050" max="4052" width="17" style="64" customWidth="1"/>
    <col min="4053" max="4053" width="15.6640625" style="64" customWidth="1"/>
    <col min="4054" max="4054" width="17" style="64" customWidth="1"/>
    <col min="4055" max="4055" width="17.5" style="64" customWidth="1"/>
    <col min="4056" max="4056" width="15.5" style="64" customWidth="1"/>
    <col min="4057" max="4057" width="14.6640625" style="64" customWidth="1"/>
    <col min="4058" max="4058" width="14.5" style="64" customWidth="1"/>
    <col min="4059" max="4059" width="13.6640625" style="64" customWidth="1"/>
    <col min="4060" max="4060" width="13.83203125" style="64" customWidth="1"/>
    <col min="4061" max="4062" width="0" style="64" hidden="1" customWidth="1"/>
    <col min="4063" max="4063" width="13.83203125" style="64" customWidth="1"/>
    <col min="4064" max="4064" width="0" style="64" hidden="1" customWidth="1"/>
    <col min="4065" max="4065" width="14.83203125" style="64" customWidth="1"/>
    <col min="4066" max="4066" width="14" style="64" customWidth="1"/>
    <col min="4067" max="4067" width="14.33203125" style="64" customWidth="1"/>
    <col min="4068" max="4069" width="0" style="64" hidden="1" customWidth="1"/>
    <col min="4070" max="4070" width="14.6640625" style="64" customWidth="1"/>
    <col min="4071" max="4071" width="0" style="64" hidden="1" customWidth="1"/>
    <col min="4072" max="4072" width="14.33203125" style="64" customWidth="1"/>
    <col min="4073" max="4073" width="13.6640625" style="64" customWidth="1"/>
    <col min="4074" max="4074" width="13.33203125" style="64" customWidth="1"/>
    <col min="4075" max="4076" width="0" style="64" hidden="1" customWidth="1"/>
    <col min="4077" max="4077" width="14.1640625" style="64" customWidth="1"/>
    <col min="4078" max="4078" width="0" style="64" hidden="1" customWidth="1"/>
    <col min="4079" max="4079" width="14.6640625" style="64" customWidth="1"/>
    <col min="4080" max="4081" width="16.1640625" style="64" customWidth="1"/>
    <col min="4082" max="4083" width="0" style="64" hidden="1" customWidth="1"/>
    <col min="4084" max="4084" width="16.1640625" style="64" customWidth="1"/>
    <col min="4085" max="4085" width="0" style="64" hidden="1" customWidth="1"/>
    <col min="4086" max="4088" width="16.1640625" style="64" customWidth="1"/>
    <col min="4089" max="4090" width="0" style="64" hidden="1" customWidth="1"/>
    <col min="4091" max="4091" width="16.1640625" style="64" customWidth="1"/>
    <col min="4092" max="4092" width="0" style="64" hidden="1" customWidth="1"/>
    <col min="4093" max="4093" width="17.83203125" style="64" customWidth="1"/>
    <col min="4094" max="4094" width="18.83203125" style="64" customWidth="1"/>
    <col min="4095" max="4095" width="18.6640625" style="64" customWidth="1"/>
    <col min="4096" max="4097" width="0" style="64" hidden="1" customWidth="1"/>
    <col min="4098" max="4098" width="17.6640625" style="64" customWidth="1"/>
    <col min="4099" max="4099" width="16.1640625" style="64" customWidth="1"/>
    <col min="4100" max="4100" width="1" style="64" customWidth="1"/>
    <col min="4101" max="4101" width="20.1640625" style="64" customWidth="1"/>
    <col min="4102" max="4102" width="17.5" style="64" customWidth="1"/>
    <col min="4103" max="4103" width="17.1640625" style="64" customWidth="1"/>
    <col min="4104" max="4105" width="0" style="64" hidden="1" customWidth="1"/>
    <col min="4106" max="4106" width="18" style="64" customWidth="1"/>
    <col min="4107" max="4114" width="0" style="64" hidden="1" customWidth="1"/>
    <col min="4115" max="4134" width="16.1640625" style="64" customWidth="1"/>
    <col min="4135" max="4295" width="1" style="64"/>
    <col min="4296" max="4296" width="1" style="64" customWidth="1"/>
    <col min="4297" max="4297" width="42" style="64" customWidth="1"/>
    <col min="4298" max="4298" width="9" style="64" customWidth="1"/>
    <col min="4299" max="4299" width="12.83203125" style="64" customWidth="1"/>
    <col min="4300" max="4300" width="17.83203125" style="64" customWidth="1"/>
    <col min="4301" max="4301" width="17.5" style="64" customWidth="1"/>
    <col min="4302" max="4302" width="17" style="64" customWidth="1"/>
    <col min="4303" max="4304" width="0" style="64" hidden="1" customWidth="1"/>
    <col min="4305" max="4305" width="17.83203125" style="64" customWidth="1"/>
    <col min="4306" max="4308" width="17" style="64" customWidth="1"/>
    <col min="4309" max="4309" width="15.6640625" style="64" customWidth="1"/>
    <col min="4310" max="4310" width="17" style="64" customWidth="1"/>
    <col min="4311" max="4311" width="17.5" style="64" customWidth="1"/>
    <col min="4312" max="4312" width="15.5" style="64" customWidth="1"/>
    <col min="4313" max="4313" width="14.6640625" style="64" customWidth="1"/>
    <col min="4314" max="4314" width="14.5" style="64" customWidth="1"/>
    <col min="4315" max="4315" width="13.6640625" style="64" customWidth="1"/>
    <col min="4316" max="4316" width="13.83203125" style="64" customWidth="1"/>
    <col min="4317" max="4318" width="0" style="64" hidden="1" customWidth="1"/>
    <col min="4319" max="4319" width="13.83203125" style="64" customWidth="1"/>
    <col min="4320" max="4320" width="0" style="64" hidden="1" customWidth="1"/>
    <col min="4321" max="4321" width="14.83203125" style="64" customWidth="1"/>
    <col min="4322" max="4322" width="14" style="64" customWidth="1"/>
    <col min="4323" max="4323" width="14.33203125" style="64" customWidth="1"/>
    <col min="4324" max="4325" width="0" style="64" hidden="1" customWidth="1"/>
    <col min="4326" max="4326" width="14.6640625" style="64" customWidth="1"/>
    <col min="4327" max="4327" width="0" style="64" hidden="1" customWidth="1"/>
    <col min="4328" max="4328" width="14.33203125" style="64" customWidth="1"/>
    <col min="4329" max="4329" width="13.6640625" style="64" customWidth="1"/>
    <col min="4330" max="4330" width="13.33203125" style="64" customWidth="1"/>
    <col min="4331" max="4332" width="0" style="64" hidden="1" customWidth="1"/>
    <col min="4333" max="4333" width="14.1640625" style="64" customWidth="1"/>
    <col min="4334" max="4334" width="0" style="64" hidden="1" customWidth="1"/>
    <col min="4335" max="4335" width="14.6640625" style="64" customWidth="1"/>
    <col min="4336" max="4337" width="16.1640625" style="64" customWidth="1"/>
    <col min="4338" max="4339" width="0" style="64" hidden="1" customWidth="1"/>
    <col min="4340" max="4340" width="16.1640625" style="64" customWidth="1"/>
    <col min="4341" max="4341" width="0" style="64" hidden="1" customWidth="1"/>
    <col min="4342" max="4344" width="16.1640625" style="64" customWidth="1"/>
    <col min="4345" max="4346" width="0" style="64" hidden="1" customWidth="1"/>
    <col min="4347" max="4347" width="16.1640625" style="64" customWidth="1"/>
    <col min="4348" max="4348" width="0" style="64" hidden="1" customWidth="1"/>
    <col min="4349" max="4349" width="17.83203125" style="64" customWidth="1"/>
    <col min="4350" max="4350" width="18.83203125" style="64" customWidth="1"/>
    <col min="4351" max="4351" width="18.6640625" style="64" customWidth="1"/>
    <col min="4352" max="4353" width="0" style="64" hidden="1" customWidth="1"/>
    <col min="4354" max="4354" width="17.6640625" style="64" customWidth="1"/>
    <col min="4355" max="4355" width="16.1640625" style="64" customWidth="1"/>
    <col min="4356" max="4356" width="1" style="64" customWidth="1"/>
    <col min="4357" max="4357" width="20.1640625" style="64" customWidth="1"/>
    <col min="4358" max="4358" width="17.5" style="64" customWidth="1"/>
    <col min="4359" max="4359" width="17.1640625" style="64" customWidth="1"/>
    <col min="4360" max="4361" width="0" style="64" hidden="1" customWidth="1"/>
    <col min="4362" max="4362" width="18" style="64" customWidth="1"/>
    <col min="4363" max="4370" width="0" style="64" hidden="1" customWidth="1"/>
    <col min="4371" max="4390" width="16.1640625" style="64" customWidth="1"/>
    <col min="4391" max="4551" width="1" style="64"/>
    <col min="4552" max="4552" width="1" style="64" customWidth="1"/>
    <col min="4553" max="4553" width="42" style="64" customWidth="1"/>
    <col min="4554" max="4554" width="9" style="64" customWidth="1"/>
    <col min="4555" max="4555" width="12.83203125" style="64" customWidth="1"/>
    <col min="4556" max="4556" width="17.83203125" style="64" customWidth="1"/>
    <col min="4557" max="4557" width="17.5" style="64" customWidth="1"/>
    <col min="4558" max="4558" width="17" style="64" customWidth="1"/>
    <col min="4559" max="4560" width="0" style="64" hidden="1" customWidth="1"/>
    <col min="4561" max="4561" width="17.83203125" style="64" customWidth="1"/>
    <col min="4562" max="4564" width="17" style="64" customWidth="1"/>
    <col min="4565" max="4565" width="15.6640625" style="64" customWidth="1"/>
    <col min="4566" max="4566" width="17" style="64" customWidth="1"/>
    <col min="4567" max="4567" width="17.5" style="64" customWidth="1"/>
    <col min="4568" max="4568" width="15.5" style="64" customWidth="1"/>
    <col min="4569" max="4569" width="14.6640625" style="64" customWidth="1"/>
    <col min="4570" max="4570" width="14.5" style="64" customWidth="1"/>
    <col min="4571" max="4571" width="13.6640625" style="64" customWidth="1"/>
    <col min="4572" max="4572" width="13.83203125" style="64" customWidth="1"/>
    <col min="4573" max="4574" width="0" style="64" hidden="1" customWidth="1"/>
    <col min="4575" max="4575" width="13.83203125" style="64" customWidth="1"/>
    <col min="4576" max="4576" width="0" style="64" hidden="1" customWidth="1"/>
    <col min="4577" max="4577" width="14.83203125" style="64" customWidth="1"/>
    <col min="4578" max="4578" width="14" style="64" customWidth="1"/>
    <col min="4579" max="4579" width="14.33203125" style="64" customWidth="1"/>
    <col min="4580" max="4581" width="0" style="64" hidden="1" customWidth="1"/>
    <col min="4582" max="4582" width="14.6640625" style="64" customWidth="1"/>
    <col min="4583" max="4583" width="0" style="64" hidden="1" customWidth="1"/>
    <col min="4584" max="4584" width="14.33203125" style="64" customWidth="1"/>
    <col min="4585" max="4585" width="13.6640625" style="64" customWidth="1"/>
    <col min="4586" max="4586" width="13.33203125" style="64" customWidth="1"/>
    <col min="4587" max="4588" width="0" style="64" hidden="1" customWidth="1"/>
    <col min="4589" max="4589" width="14.1640625" style="64" customWidth="1"/>
    <col min="4590" max="4590" width="0" style="64" hidden="1" customWidth="1"/>
    <col min="4591" max="4591" width="14.6640625" style="64" customWidth="1"/>
    <col min="4592" max="4593" width="16.1640625" style="64" customWidth="1"/>
    <col min="4594" max="4595" width="0" style="64" hidden="1" customWidth="1"/>
    <col min="4596" max="4596" width="16.1640625" style="64" customWidth="1"/>
    <col min="4597" max="4597" width="0" style="64" hidden="1" customWidth="1"/>
    <col min="4598" max="4600" width="16.1640625" style="64" customWidth="1"/>
    <col min="4601" max="4602" width="0" style="64" hidden="1" customWidth="1"/>
    <col min="4603" max="4603" width="16.1640625" style="64" customWidth="1"/>
    <col min="4604" max="4604" width="0" style="64" hidden="1" customWidth="1"/>
    <col min="4605" max="4605" width="17.83203125" style="64" customWidth="1"/>
    <col min="4606" max="4606" width="18.83203125" style="64" customWidth="1"/>
    <col min="4607" max="4607" width="18.6640625" style="64" customWidth="1"/>
    <col min="4608" max="4609" width="0" style="64" hidden="1" customWidth="1"/>
    <col min="4610" max="4610" width="17.6640625" style="64" customWidth="1"/>
    <col min="4611" max="4611" width="16.1640625" style="64" customWidth="1"/>
    <col min="4612" max="4612" width="1" style="64" customWidth="1"/>
    <col min="4613" max="4613" width="20.1640625" style="64" customWidth="1"/>
    <col min="4614" max="4614" width="17.5" style="64" customWidth="1"/>
    <col min="4615" max="4615" width="17.1640625" style="64" customWidth="1"/>
    <col min="4616" max="4617" width="0" style="64" hidden="1" customWidth="1"/>
    <col min="4618" max="4618" width="18" style="64" customWidth="1"/>
    <col min="4619" max="4626" width="0" style="64" hidden="1" customWidth="1"/>
    <col min="4627" max="4646" width="16.1640625" style="64" customWidth="1"/>
    <col min="4647" max="4807" width="1" style="64"/>
    <col min="4808" max="4808" width="1" style="64" customWidth="1"/>
    <col min="4809" max="4809" width="42" style="64" customWidth="1"/>
    <col min="4810" max="4810" width="9" style="64" customWidth="1"/>
    <col min="4811" max="4811" width="12.83203125" style="64" customWidth="1"/>
    <col min="4812" max="4812" width="17.83203125" style="64" customWidth="1"/>
    <col min="4813" max="4813" width="17.5" style="64" customWidth="1"/>
    <col min="4814" max="4814" width="17" style="64" customWidth="1"/>
    <col min="4815" max="4816" width="0" style="64" hidden="1" customWidth="1"/>
    <col min="4817" max="4817" width="17.83203125" style="64" customWidth="1"/>
    <col min="4818" max="4820" width="17" style="64" customWidth="1"/>
    <col min="4821" max="4821" width="15.6640625" style="64" customWidth="1"/>
    <col min="4822" max="4822" width="17" style="64" customWidth="1"/>
    <col min="4823" max="4823" width="17.5" style="64" customWidth="1"/>
    <col min="4824" max="4824" width="15.5" style="64" customWidth="1"/>
    <col min="4825" max="4825" width="14.6640625" style="64" customWidth="1"/>
    <col min="4826" max="4826" width="14.5" style="64" customWidth="1"/>
    <col min="4827" max="4827" width="13.6640625" style="64" customWidth="1"/>
    <col min="4828" max="4828" width="13.83203125" style="64" customWidth="1"/>
    <col min="4829" max="4830" width="0" style="64" hidden="1" customWidth="1"/>
    <col min="4831" max="4831" width="13.83203125" style="64" customWidth="1"/>
    <col min="4832" max="4832" width="0" style="64" hidden="1" customWidth="1"/>
    <col min="4833" max="4833" width="14.83203125" style="64" customWidth="1"/>
    <col min="4834" max="4834" width="14" style="64" customWidth="1"/>
    <col min="4835" max="4835" width="14.33203125" style="64" customWidth="1"/>
    <col min="4836" max="4837" width="0" style="64" hidden="1" customWidth="1"/>
    <col min="4838" max="4838" width="14.6640625" style="64" customWidth="1"/>
    <col min="4839" max="4839" width="0" style="64" hidden="1" customWidth="1"/>
    <col min="4840" max="4840" width="14.33203125" style="64" customWidth="1"/>
    <col min="4841" max="4841" width="13.6640625" style="64" customWidth="1"/>
    <col min="4842" max="4842" width="13.33203125" style="64" customWidth="1"/>
    <col min="4843" max="4844" width="0" style="64" hidden="1" customWidth="1"/>
    <col min="4845" max="4845" width="14.1640625" style="64" customWidth="1"/>
    <col min="4846" max="4846" width="0" style="64" hidden="1" customWidth="1"/>
    <col min="4847" max="4847" width="14.6640625" style="64" customWidth="1"/>
    <col min="4848" max="4849" width="16.1640625" style="64" customWidth="1"/>
    <col min="4850" max="4851" width="0" style="64" hidden="1" customWidth="1"/>
    <col min="4852" max="4852" width="16.1640625" style="64" customWidth="1"/>
    <col min="4853" max="4853" width="0" style="64" hidden="1" customWidth="1"/>
    <col min="4854" max="4856" width="16.1640625" style="64" customWidth="1"/>
    <col min="4857" max="4858" width="0" style="64" hidden="1" customWidth="1"/>
    <col min="4859" max="4859" width="16.1640625" style="64" customWidth="1"/>
    <col min="4860" max="4860" width="0" style="64" hidden="1" customWidth="1"/>
    <col min="4861" max="4861" width="17.83203125" style="64" customWidth="1"/>
    <col min="4862" max="4862" width="18.83203125" style="64" customWidth="1"/>
    <col min="4863" max="4863" width="18.6640625" style="64" customWidth="1"/>
    <col min="4864" max="4865" width="0" style="64" hidden="1" customWidth="1"/>
    <col min="4866" max="4866" width="17.6640625" style="64" customWidth="1"/>
    <col min="4867" max="4867" width="16.1640625" style="64" customWidth="1"/>
    <col min="4868" max="4868" width="1" style="64" customWidth="1"/>
    <col min="4869" max="4869" width="20.1640625" style="64" customWidth="1"/>
    <col min="4870" max="4870" width="17.5" style="64" customWidth="1"/>
    <col min="4871" max="4871" width="17.1640625" style="64" customWidth="1"/>
    <col min="4872" max="4873" width="0" style="64" hidden="1" customWidth="1"/>
    <col min="4874" max="4874" width="18" style="64" customWidth="1"/>
    <col min="4875" max="4882" width="0" style="64" hidden="1" customWidth="1"/>
    <col min="4883" max="4902" width="16.1640625" style="64" customWidth="1"/>
    <col min="4903" max="5063" width="1" style="64"/>
    <col min="5064" max="5064" width="1" style="64" customWidth="1"/>
    <col min="5065" max="5065" width="42" style="64" customWidth="1"/>
    <col min="5066" max="5066" width="9" style="64" customWidth="1"/>
    <col min="5067" max="5067" width="12.83203125" style="64" customWidth="1"/>
    <col min="5068" max="5068" width="17.83203125" style="64" customWidth="1"/>
    <col min="5069" max="5069" width="17.5" style="64" customWidth="1"/>
    <col min="5070" max="5070" width="17" style="64" customWidth="1"/>
    <col min="5071" max="5072" width="0" style="64" hidden="1" customWidth="1"/>
    <col min="5073" max="5073" width="17.83203125" style="64" customWidth="1"/>
    <col min="5074" max="5076" width="17" style="64" customWidth="1"/>
    <col min="5077" max="5077" width="15.6640625" style="64" customWidth="1"/>
    <col min="5078" max="5078" width="17" style="64" customWidth="1"/>
    <col min="5079" max="5079" width="17.5" style="64" customWidth="1"/>
    <col min="5080" max="5080" width="15.5" style="64" customWidth="1"/>
    <col min="5081" max="5081" width="14.6640625" style="64" customWidth="1"/>
    <col min="5082" max="5082" width="14.5" style="64" customWidth="1"/>
    <col min="5083" max="5083" width="13.6640625" style="64" customWidth="1"/>
    <col min="5084" max="5084" width="13.83203125" style="64" customWidth="1"/>
    <col min="5085" max="5086" width="0" style="64" hidden="1" customWidth="1"/>
    <col min="5087" max="5087" width="13.83203125" style="64" customWidth="1"/>
    <col min="5088" max="5088" width="0" style="64" hidden="1" customWidth="1"/>
    <col min="5089" max="5089" width="14.83203125" style="64" customWidth="1"/>
    <col min="5090" max="5090" width="14" style="64" customWidth="1"/>
    <col min="5091" max="5091" width="14.33203125" style="64" customWidth="1"/>
    <col min="5092" max="5093" width="0" style="64" hidden="1" customWidth="1"/>
    <col min="5094" max="5094" width="14.6640625" style="64" customWidth="1"/>
    <col min="5095" max="5095" width="0" style="64" hidden="1" customWidth="1"/>
    <col min="5096" max="5096" width="14.33203125" style="64" customWidth="1"/>
    <col min="5097" max="5097" width="13.6640625" style="64" customWidth="1"/>
    <col min="5098" max="5098" width="13.33203125" style="64" customWidth="1"/>
    <col min="5099" max="5100" width="0" style="64" hidden="1" customWidth="1"/>
    <col min="5101" max="5101" width="14.1640625" style="64" customWidth="1"/>
    <col min="5102" max="5102" width="0" style="64" hidden="1" customWidth="1"/>
    <col min="5103" max="5103" width="14.6640625" style="64" customWidth="1"/>
    <col min="5104" max="5105" width="16.1640625" style="64" customWidth="1"/>
    <col min="5106" max="5107" width="0" style="64" hidden="1" customWidth="1"/>
    <col min="5108" max="5108" width="16.1640625" style="64" customWidth="1"/>
    <col min="5109" max="5109" width="0" style="64" hidden="1" customWidth="1"/>
    <col min="5110" max="5112" width="16.1640625" style="64" customWidth="1"/>
    <col min="5113" max="5114" width="0" style="64" hidden="1" customWidth="1"/>
    <col min="5115" max="5115" width="16.1640625" style="64" customWidth="1"/>
    <col min="5116" max="5116" width="0" style="64" hidden="1" customWidth="1"/>
    <col min="5117" max="5117" width="17.83203125" style="64" customWidth="1"/>
    <col min="5118" max="5118" width="18.83203125" style="64" customWidth="1"/>
    <col min="5119" max="5119" width="18.6640625" style="64" customWidth="1"/>
    <col min="5120" max="5121" width="0" style="64" hidden="1" customWidth="1"/>
    <col min="5122" max="5122" width="17.6640625" style="64" customWidth="1"/>
    <col min="5123" max="5123" width="16.1640625" style="64" customWidth="1"/>
    <col min="5124" max="5124" width="1" style="64" customWidth="1"/>
    <col min="5125" max="5125" width="20.1640625" style="64" customWidth="1"/>
    <col min="5126" max="5126" width="17.5" style="64" customWidth="1"/>
    <col min="5127" max="5127" width="17.1640625" style="64" customWidth="1"/>
    <col min="5128" max="5129" width="0" style="64" hidden="1" customWidth="1"/>
    <col min="5130" max="5130" width="18" style="64" customWidth="1"/>
    <col min="5131" max="5138" width="0" style="64" hidden="1" customWidth="1"/>
    <col min="5139" max="5158" width="16.1640625" style="64" customWidth="1"/>
    <col min="5159" max="5319" width="1" style="64"/>
    <col min="5320" max="5320" width="1" style="64" customWidth="1"/>
    <col min="5321" max="5321" width="42" style="64" customWidth="1"/>
    <col min="5322" max="5322" width="9" style="64" customWidth="1"/>
    <col min="5323" max="5323" width="12.83203125" style="64" customWidth="1"/>
    <col min="5324" max="5324" width="17.83203125" style="64" customWidth="1"/>
    <col min="5325" max="5325" width="17.5" style="64" customWidth="1"/>
    <col min="5326" max="5326" width="17" style="64" customWidth="1"/>
    <col min="5327" max="5328" width="0" style="64" hidden="1" customWidth="1"/>
    <col min="5329" max="5329" width="17.83203125" style="64" customWidth="1"/>
    <col min="5330" max="5332" width="17" style="64" customWidth="1"/>
    <col min="5333" max="5333" width="15.6640625" style="64" customWidth="1"/>
    <col min="5334" max="5334" width="17" style="64" customWidth="1"/>
    <col min="5335" max="5335" width="17.5" style="64" customWidth="1"/>
    <col min="5336" max="5336" width="15.5" style="64" customWidth="1"/>
    <col min="5337" max="5337" width="14.6640625" style="64" customWidth="1"/>
    <col min="5338" max="5338" width="14.5" style="64" customWidth="1"/>
    <col min="5339" max="5339" width="13.6640625" style="64" customWidth="1"/>
    <col min="5340" max="5340" width="13.83203125" style="64" customWidth="1"/>
    <col min="5341" max="5342" width="0" style="64" hidden="1" customWidth="1"/>
    <col min="5343" max="5343" width="13.83203125" style="64" customWidth="1"/>
    <col min="5344" max="5344" width="0" style="64" hidden="1" customWidth="1"/>
    <col min="5345" max="5345" width="14.83203125" style="64" customWidth="1"/>
    <col min="5346" max="5346" width="14" style="64" customWidth="1"/>
    <col min="5347" max="5347" width="14.33203125" style="64" customWidth="1"/>
    <col min="5348" max="5349" width="0" style="64" hidden="1" customWidth="1"/>
    <col min="5350" max="5350" width="14.6640625" style="64" customWidth="1"/>
    <col min="5351" max="5351" width="0" style="64" hidden="1" customWidth="1"/>
    <col min="5352" max="5352" width="14.33203125" style="64" customWidth="1"/>
    <col min="5353" max="5353" width="13.6640625" style="64" customWidth="1"/>
    <col min="5354" max="5354" width="13.33203125" style="64" customWidth="1"/>
    <col min="5355" max="5356" width="0" style="64" hidden="1" customWidth="1"/>
    <col min="5357" max="5357" width="14.1640625" style="64" customWidth="1"/>
    <col min="5358" max="5358" width="0" style="64" hidden="1" customWidth="1"/>
    <col min="5359" max="5359" width="14.6640625" style="64" customWidth="1"/>
    <col min="5360" max="5361" width="16.1640625" style="64" customWidth="1"/>
    <col min="5362" max="5363" width="0" style="64" hidden="1" customWidth="1"/>
    <col min="5364" max="5364" width="16.1640625" style="64" customWidth="1"/>
    <col min="5365" max="5365" width="0" style="64" hidden="1" customWidth="1"/>
    <col min="5366" max="5368" width="16.1640625" style="64" customWidth="1"/>
    <col min="5369" max="5370" width="0" style="64" hidden="1" customWidth="1"/>
    <col min="5371" max="5371" width="16.1640625" style="64" customWidth="1"/>
    <col min="5372" max="5372" width="0" style="64" hidden="1" customWidth="1"/>
    <col min="5373" max="5373" width="17.83203125" style="64" customWidth="1"/>
    <col min="5374" max="5374" width="18.83203125" style="64" customWidth="1"/>
    <col min="5375" max="5375" width="18.6640625" style="64" customWidth="1"/>
    <col min="5376" max="5377" width="0" style="64" hidden="1" customWidth="1"/>
    <col min="5378" max="5378" width="17.6640625" style="64" customWidth="1"/>
    <col min="5379" max="5379" width="16.1640625" style="64" customWidth="1"/>
    <col min="5380" max="5380" width="1" style="64" customWidth="1"/>
    <col min="5381" max="5381" width="20.1640625" style="64" customWidth="1"/>
    <col min="5382" max="5382" width="17.5" style="64" customWidth="1"/>
    <col min="5383" max="5383" width="17.1640625" style="64" customWidth="1"/>
    <col min="5384" max="5385" width="0" style="64" hidden="1" customWidth="1"/>
    <col min="5386" max="5386" width="18" style="64" customWidth="1"/>
    <col min="5387" max="5394" width="0" style="64" hidden="1" customWidth="1"/>
    <col min="5395" max="5414" width="16.1640625" style="64" customWidth="1"/>
    <col min="5415" max="5575" width="1" style="64"/>
    <col min="5576" max="5576" width="1" style="64" customWidth="1"/>
    <col min="5577" max="5577" width="42" style="64" customWidth="1"/>
    <col min="5578" max="5578" width="9" style="64" customWidth="1"/>
    <col min="5579" max="5579" width="12.83203125" style="64" customWidth="1"/>
    <col min="5580" max="5580" width="17.83203125" style="64" customWidth="1"/>
    <col min="5581" max="5581" width="17.5" style="64" customWidth="1"/>
    <col min="5582" max="5582" width="17" style="64" customWidth="1"/>
    <col min="5583" max="5584" width="0" style="64" hidden="1" customWidth="1"/>
    <col min="5585" max="5585" width="17.83203125" style="64" customWidth="1"/>
    <col min="5586" max="5588" width="17" style="64" customWidth="1"/>
    <col min="5589" max="5589" width="15.6640625" style="64" customWidth="1"/>
    <col min="5590" max="5590" width="17" style="64" customWidth="1"/>
    <col min="5591" max="5591" width="17.5" style="64" customWidth="1"/>
    <col min="5592" max="5592" width="15.5" style="64" customWidth="1"/>
    <col min="5593" max="5593" width="14.6640625" style="64" customWidth="1"/>
    <col min="5594" max="5594" width="14.5" style="64" customWidth="1"/>
    <col min="5595" max="5595" width="13.6640625" style="64" customWidth="1"/>
    <col min="5596" max="5596" width="13.83203125" style="64" customWidth="1"/>
    <col min="5597" max="5598" width="0" style="64" hidden="1" customWidth="1"/>
    <col min="5599" max="5599" width="13.83203125" style="64" customWidth="1"/>
    <col min="5600" max="5600" width="0" style="64" hidden="1" customWidth="1"/>
    <col min="5601" max="5601" width="14.83203125" style="64" customWidth="1"/>
    <col min="5602" max="5602" width="14" style="64" customWidth="1"/>
    <col min="5603" max="5603" width="14.33203125" style="64" customWidth="1"/>
    <col min="5604" max="5605" width="0" style="64" hidden="1" customWidth="1"/>
    <col min="5606" max="5606" width="14.6640625" style="64" customWidth="1"/>
    <col min="5607" max="5607" width="0" style="64" hidden="1" customWidth="1"/>
    <col min="5608" max="5608" width="14.33203125" style="64" customWidth="1"/>
    <col min="5609" max="5609" width="13.6640625" style="64" customWidth="1"/>
    <col min="5610" max="5610" width="13.33203125" style="64" customWidth="1"/>
    <col min="5611" max="5612" width="0" style="64" hidden="1" customWidth="1"/>
    <col min="5613" max="5613" width="14.1640625" style="64" customWidth="1"/>
    <col min="5614" max="5614" width="0" style="64" hidden="1" customWidth="1"/>
    <col min="5615" max="5615" width="14.6640625" style="64" customWidth="1"/>
    <col min="5616" max="5617" width="16.1640625" style="64" customWidth="1"/>
    <col min="5618" max="5619" width="0" style="64" hidden="1" customWidth="1"/>
    <col min="5620" max="5620" width="16.1640625" style="64" customWidth="1"/>
    <col min="5621" max="5621" width="0" style="64" hidden="1" customWidth="1"/>
    <col min="5622" max="5624" width="16.1640625" style="64" customWidth="1"/>
    <col min="5625" max="5626" width="0" style="64" hidden="1" customWidth="1"/>
    <col min="5627" max="5627" width="16.1640625" style="64" customWidth="1"/>
    <col min="5628" max="5628" width="0" style="64" hidden="1" customWidth="1"/>
    <col min="5629" max="5629" width="17.83203125" style="64" customWidth="1"/>
    <col min="5630" max="5630" width="18.83203125" style="64" customWidth="1"/>
    <col min="5631" max="5631" width="18.6640625" style="64" customWidth="1"/>
    <col min="5632" max="5633" width="0" style="64" hidden="1" customWidth="1"/>
    <col min="5634" max="5634" width="17.6640625" style="64" customWidth="1"/>
    <col min="5635" max="5635" width="16.1640625" style="64" customWidth="1"/>
    <col min="5636" max="5636" width="1" style="64" customWidth="1"/>
    <col min="5637" max="5637" width="20.1640625" style="64" customWidth="1"/>
    <col min="5638" max="5638" width="17.5" style="64" customWidth="1"/>
    <col min="5639" max="5639" width="17.1640625" style="64" customWidth="1"/>
    <col min="5640" max="5641" width="0" style="64" hidden="1" customWidth="1"/>
    <col min="5642" max="5642" width="18" style="64" customWidth="1"/>
    <col min="5643" max="5650" width="0" style="64" hidden="1" customWidth="1"/>
    <col min="5651" max="5670" width="16.1640625" style="64" customWidth="1"/>
    <col min="5671" max="5831" width="1" style="64"/>
    <col min="5832" max="5832" width="1" style="64" customWidth="1"/>
    <col min="5833" max="5833" width="42" style="64" customWidth="1"/>
    <col min="5834" max="5834" width="9" style="64" customWidth="1"/>
    <col min="5835" max="5835" width="12.83203125" style="64" customWidth="1"/>
    <col min="5836" max="5836" width="17.83203125" style="64" customWidth="1"/>
    <col min="5837" max="5837" width="17.5" style="64" customWidth="1"/>
    <col min="5838" max="5838" width="17" style="64" customWidth="1"/>
    <col min="5839" max="5840" width="0" style="64" hidden="1" customWidth="1"/>
    <col min="5841" max="5841" width="17.83203125" style="64" customWidth="1"/>
    <col min="5842" max="5844" width="17" style="64" customWidth="1"/>
    <col min="5845" max="5845" width="15.6640625" style="64" customWidth="1"/>
    <col min="5846" max="5846" width="17" style="64" customWidth="1"/>
    <col min="5847" max="5847" width="17.5" style="64" customWidth="1"/>
    <col min="5848" max="5848" width="15.5" style="64" customWidth="1"/>
    <col min="5849" max="5849" width="14.6640625" style="64" customWidth="1"/>
    <col min="5850" max="5850" width="14.5" style="64" customWidth="1"/>
    <col min="5851" max="5851" width="13.6640625" style="64" customWidth="1"/>
    <col min="5852" max="5852" width="13.83203125" style="64" customWidth="1"/>
    <col min="5853" max="5854" width="0" style="64" hidden="1" customWidth="1"/>
    <col min="5855" max="5855" width="13.83203125" style="64" customWidth="1"/>
    <col min="5856" max="5856" width="0" style="64" hidden="1" customWidth="1"/>
    <col min="5857" max="5857" width="14.83203125" style="64" customWidth="1"/>
    <col min="5858" max="5858" width="14" style="64" customWidth="1"/>
    <col min="5859" max="5859" width="14.33203125" style="64" customWidth="1"/>
    <col min="5860" max="5861" width="0" style="64" hidden="1" customWidth="1"/>
    <col min="5862" max="5862" width="14.6640625" style="64" customWidth="1"/>
    <col min="5863" max="5863" width="0" style="64" hidden="1" customWidth="1"/>
    <col min="5864" max="5864" width="14.33203125" style="64" customWidth="1"/>
    <col min="5865" max="5865" width="13.6640625" style="64" customWidth="1"/>
    <col min="5866" max="5866" width="13.33203125" style="64" customWidth="1"/>
    <col min="5867" max="5868" width="0" style="64" hidden="1" customWidth="1"/>
    <col min="5869" max="5869" width="14.1640625" style="64" customWidth="1"/>
    <col min="5870" max="5870" width="0" style="64" hidden="1" customWidth="1"/>
    <col min="5871" max="5871" width="14.6640625" style="64" customWidth="1"/>
    <col min="5872" max="5873" width="16.1640625" style="64" customWidth="1"/>
    <col min="5874" max="5875" width="0" style="64" hidden="1" customWidth="1"/>
    <col min="5876" max="5876" width="16.1640625" style="64" customWidth="1"/>
    <col min="5877" max="5877" width="0" style="64" hidden="1" customWidth="1"/>
    <col min="5878" max="5880" width="16.1640625" style="64" customWidth="1"/>
    <col min="5881" max="5882" width="0" style="64" hidden="1" customWidth="1"/>
    <col min="5883" max="5883" width="16.1640625" style="64" customWidth="1"/>
    <col min="5884" max="5884" width="0" style="64" hidden="1" customWidth="1"/>
    <col min="5885" max="5885" width="17.83203125" style="64" customWidth="1"/>
    <col min="5886" max="5886" width="18.83203125" style="64" customWidth="1"/>
    <col min="5887" max="5887" width="18.6640625" style="64" customWidth="1"/>
    <col min="5888" max="5889" width="0" style="64" hidden="1" customWidth="1"/>
    <col min="5890" max="5890" width="17.6640625" style="64" customWidth="1"/>
    <col min="5891" max="5891" width="16.1640625" style="64" customWidth="1"/>
    <col min="5892" max="5892" width="1" style="64" customWidth="1"/>
    <col min="5893" max="5893" width="20.1640625" style="64" customWidth="1"/>
    <col min="5894" max="5894" width="17.5" style="64" customWidth="1"/>
    <col min="5895" max="5895" width="17.1640625" style="64" customWidth="1"/>
    <col min="5896" max="5897" width="0" style="64" hidden="1" customWidth="1"/>
    <col min="5898" max="5898" width="18" style="64" customWidth="1"/>
    <col min="5899" max="5906" width="0" style="64" hidden="1" customWidth="1"/>
    <col min="5907" max="5926" width="16.1640625" style="64" customWidth="1"/>
    <col min="5927" max="6087" width="1" style="64"/>
    <col min="6088" max="6088" width="1" style="64" customWidth="1"/>
    <col min="6089" max="6089" width="42" style="64" customWidth="1"/>
    <col min="6090" max="6090" width="9" style="64" customWidth="1"/>
    <col min="6091" max="6091" width="12.83203125" style="64" customWidth="1"/>
    <col min="6092" max="6092" width="17.83203125" style="64" customWidth="1"/>
    <col min="6093" max="6093" width="17.5" style="64" customWidth="1"/>
    <col min="6094" max="6094" width="17" style="64" customWidth="1"/>
    <col min="6095" max="6096" width="0" style="64" hidden="1" customWidth="1"/>
    <col min="6097" max="6097" width="17.83203125" style="64" customWidth="1"/>
    <col min="6098" max="6100" width="17" style="64" customWidth="1"/>
    <col min="6101" max="6101" width="15.6640625" style="64" customWidth="1"/>
    <col min="6102" max="6102" width="17" style="64" customWidth="1"/>
    <col min="6103" max="6103" width="17.5" style="64" customWidth="1"/>
    <col min="6104" max="6104" width="15.5" style="64" customWidth="1"/>
    <col min="6105" max="6105" width="14.6640625" style="64" customWidth="1"/>
    <col min="6106" max="6106" width="14.5" style="64" customWidth="1"/>
    <col min="6107" max="6107" width="13.6640625" style="64" customWidth="1"/>
    <col min="6108" max="6108" width="13.83203125" style="64" customWidth="1"/>
    <col min="6109" max="6110" width="0" style="64" hidden="1" customWidth="1"/>
    <col min="6111" max="6111" width="13.83203125" style="64" customWidth="1"/>
    <col min="6112" max="6112" width="0" style="64" hidden="1" customWidth="1"/>
    <col min="6113" max="6113" width="14.83203125" style="64" customWidth="1"/>
    <col min="6114" max="6114" width="14" style="64" customWidth="1"/>
    <col min="6115" max="6115" width="14.33203125" style="64" customWidth="1"/>
    <col min="6116" max="6117" width="0" style="64" hidden="1" customWidth="1"/>
    <col min="6118" max="6118" width="14.6640625" style="64" customWidth="1"/>
    <col min="6119" max="6119" width="0" style="64" hidden="1" customWidth="1"/>
    <col min="6120" max="6120" width="14.33203125" style="64" customWidth="1"/>
    <col min="6121" max="6121" width="13.6640625" style="64" customWidth="1"/>
    <col min="6122" max="6122" width="13.33203125" style="64" customWidth="1"/>
    <col min="6123" max="6124" width="0" style="64" hidden="1" customWidth="1"/>
    <col min="6125" max="6125" width="14.1640625" style="64" customWidth="1"/>
    <col min="6126" max="6126" width="0" style="64" hidden="1" customWidth="1"/>
    <col min="6127" max="6127" width="14.6640625" style="64" customWidth="1"/>
    <col min="6128" max="6129" width="16.1640625" style="64" customWidth="1"/>
    <col min="6130" max="6131" width="0" style="64" hidden="1" customWidth="1"/>
    <col min="6132" max="6132" width="16.1640625" style="64" customWidth="1"/>
    <col min="6133" max="6133" width="0" style="64" hidden="1" customWidth="1"/>
    <col min="6134" max="6136" width="16.1640625" style="64" customWidth="1"/>
    <col min="6137" max="6138" width="0" style="64" hidden="1" customWidth="1"/>
    <col min="6139" max="6139" width="16.1640625" style="64" customWidth="1"/>
    <col min="6140" max="6140" width="0" style="64" hidden="1" customWidth="1"/>
    <col min="6141" max="6141" width="17.83203125" style="64" customWidth="1"/>
    <col min="6142" max="6142" width="18.83203125" style="64" customWidth="1"/>
    <col min="6143" max="6143" width="18.6640625" style="64" customWidth="1"/>
    <col min="6144" max="6145" width="0" style="64" hidden="1" customWidth="1"/>
    <col min="6146" max="6146" width="17.6640625" style="64" customWidth="1"/>
    <col min="6147" max="6147" width="16.1640625" style="64" customWidth="1"/>
    <col min="6148" max="6148" width="1" style="64" customWidth="1"/>
    <col min="6149" max="6149" width="20.1640625" style="64" customWidth="1"/>
    <col min="6150" max="6150" width="17.5" style="64" customWidth="1"/>
    <col min="6151" max="6151" width="17.1640625" style="64" customWidth="1"/>
    <col min="6152" max="6153" width="0" style="64" hidden="1" customWidth="1"/>
    <col min="6154" max="6154" width="18" style="64" customWidth="1"/>
    <col min="6155" max="6162" width="0" style="64" hidden="1" customWidth="1"/>
    <col min="6163" max="6182" width="16.1640625" style="64" customWidth="1"/>
    <col min="6183" max="6343" width="1" style="64"/>
    <col min="6344" max="6344" width="1" style="64" customWidth="1"/>
    <col min="6345" max="6345" width="42" style="64" customWidth="1"/>
    <col min="6346" max="6346" width="9" style="64" customWidth="1"/>
    <col min="6347" max="6347" width="12.83203125" style="64" customWidth="1"/>
    <col min="6348" max="6348" width="17.83203125" style="64" customWidth="1"/>
    <col min="6349" max="6349" width="17.5" style="64" customWidth="1"/>
    <col min="6350" max="6350" width="17" style="64" customWidth="1"/>
    <col min="6351" max="6352" width="0" style="64" hidden="1" customWidth="1"/>
    <col min="6353" max="6353" width="17.83203125" style="64" customWidth="1"/>
    <col min="6354" max="6356" width="17" style="64" customWidth="1"/>
    <col min="6357" max="6357" width="15.6640625" style="64" customWidth="1"/>
    <col min="6358" max="6358" width="17" style="64" customWidth="1"/>
    <col min="6359" max="6359" width="17.5" style="64" customWidth="1"/>
    <col min="6360" max="6360" width="15.5" style="64" customWidth="1"/>
    <col min="6361" max="6361" width="14.6640625" style="64" customWidth="1"/>
    <col min="6362" max="6362" width="14.5" style="64" customWidth="1"/>
    <col min="6363" max="6363" width="13.6640625" style="64" customWidth="1"/>
    <col min="6364" max="6364" width="13.83203125" style="64" customWidth="1"/>
    <col min="6365" max="6366" width="0" style="64" hidden="1" customWidth="1"/>
    <col min="6367" max="6367" width="13.83203125" style="64" customWidth="1"/>
    <col min="6368" max="6368" width="0" style="64" hidden="1" customWidth="1"/>
    <col min="6369" max="6369" width="14.83203125" style="64" customWidth="1"/>
    <col min="6370" max="6370" width="14" style="64" customWidth="1"/>
    <col min="6371" max="6371" width="14.33203125" style="64" customWidth="1"/>
    <col min="6372" max="6373" width="0" style="64" hidden="1" customWidth="1"/>
    <col min="6374" max="6374" width="14.6640625" style="64" customWidth="1"/>
    <col min="6375" max="6375" width="0" style="64" hidden="1" customWidth="1"/>
    <col min="6376" max="6376" width="14.33203125" style="64" customWidth="1"/>
    <col min="6377" max="6377" width="13.6640625" style="64" customWidth="1"/>
    <col min="6378" max="6378" width="13.33203125" style="64" customWidth="1"/>
    <col min="6379" max="6380" width="0" style="64" hidden="1" customWidth="1"/>
    <col min="6381" max="6381" width="14.1640625" style="64" customWidth="1"/>
    <col min="6382" max="6382" width="0" style="64" hidden="1" customWidth="1"/>
    <col min="6383" max="6383" width="14.6640625" style="64" customWidth="1"/>
    <col min="6384" max="6385" width="16.1640625" style="64" customWidth="1"/>
    <col min="6386" max="6387" width="0" style="64" hidden="1" customWidth="1"/>
    <col min="6388" max="6388" width="16.1640625" style="64" customWidth="1"/>
    <col min="6389" max="6389" width="0" style="64" hidden="1" customWidth="1"/>
    <col min="6390" max="6392" width="16.1640625" style="64" customWidth="1"/>
    <col min="6393" max="6394" width="0" style="64" hidden="1" customWidth="1"/>
    <col min="6395" max="6395" width="16.1640625" style="64" customWidth="1"/>
    <col min="6396" max="6396" width="0" style="64" hidden="1" customWidth="1"/>
    <col min="6397" max="6397" width="17.83203125" style="64" customWidth="1"/>
    <col min="6398" max="6398" width="18.83203125" style="64" customWidth="1"/>
    <col min="6399" max="6399" width="18.6640625" style="64" customWidth="1"/>
    <col min="6400" max="6401" width="0" style="64" hidden="1" customWidth="1"/>
    <col min="6402" max="6402" width="17.6640625" style="64" customWidth="1"/>
    <col min="6403" max="6403" width="16.1640625" style="64" customWidth="1"/>
    <col min="6404" max="6404" width="1" style="64" customWidth="1"/>
    <col min="6405" max="6405" width="20.1640625" style="64" customWidth="1"/>
    <col min="6406" max="6406" width="17.5" style="64" customWidth="1"/>
    <col min="6407" max="6407" width="17.1640625" style="64" customWidth="1"/>
    <col min="6408" max="6409" width="0" style="64" hidden="1" customWidth="1"/>
    <col min="6410" max="6410" width="18" style="64" customWidth="1"/>
    <col min="6411" max="6418" width="0" style="64" hidden="1" customWidth="1"/>
    <col min="6419" max="6438" width="16.1640625" style="64" customWidth="1"/>
    <col min="6439" max="6599" width="1" style="64"/>
    <col min="6600" max="6600" width="1" style="64" customWidth="1"/>
    <col min="6601" max="6601" width="42" style="64" customWidth="1"/>
    <col min="6602" max="6602" width="9" style="64" customWidth="1"/>
    <col min="6603" max="6603" width="12.83203125" style="64" customWidth="1"/>
    <col min="6604" max="6604" width="17.83203125" style="64" customWidth="1"/>
    <col min="6605" max="6605" width="17.5" style="64" customWidth="1"/>
    <col min="6606" max="6606" width="17" style="64" customWidth="1"/>
    <col min="6607" max="6608" width="0" style="64" hidden="1" customWidth="1"/>
    <col min="6609" max="6609" width="17.83203125" style="64" customWidth="1"/>
    <col min="6610" max="6612" width="17" style="64" customWidth="1"/>
    <col min="6613" max="6613" width="15.6640625" style="64" customWidth="1"/>
    <col min="6614" max="6614" width="17" style="64" customWidth="1"/>
    <col min="6615" max="6615" width="17.5" style="64" customWidth="1"/>
    <col min="6616" max="6616" width="15.5" style="64" customWidth="1"/>
    <col min="6617" max="6617" width="14.6640625" style="64" customWidth="1"/>
    <col min="6618" max="6618" width="14.5" style="64" customWidth="1"/>
    <col min="6619" max="6619" width="13.6640625" style="64" customWidth="1"/>
    <col min="6620" max="6620" width="13.83203125" style="64" customWidth="1"/>
    <col min="6621" max="6622" width="0" style="64" hidden="1" customWidth="1"/>
    <col min="6623" max="6623" width="13.83203125" style="64" customWidth="1"/>
    <col min="6624" max="6624" width="0" style="64" hidden="1" customWidth="1"/>
    <col min="6625" max="6625" width="14.83203125" style="64" customWidth="1"/>
    <col min="6626" max="6626" width="14" style="64" customWidth="1"/>
    <col min="6627" max="6627" width="14.33203125" style="64" customWidth="1"/>
    <col min="6628" max="6629" width="0" style="64" hidden="1" customWidth="1"/>
    <col min="6630" max="6630" width="14.6640625" style="64" customWidth="1"/>
    <col min="6631" max="6631" width="0" style="64" hidden="1" customWidth="1"/>
    <col min="6632" max="6632" width="14.33203125" style="64" customWidth="1"/>
    <col min="6633" max="6633" width="13.6640625" style="64" customWidth="1"/>
    <col min="6634" max="6634" width="13.33203125" style="64" customWidth="1"/>
    <col min="6635" max="6636" width="0" style="64" hidden="1" customWidth="1"/>
    <col min="6637" max="6637" width="14.1640625" style="64" customWidth="1"/>
    <col min="6638" max="6638" width="0" style="64" hidden="1" customWidth="1"/>
    <col min="6639" max="6639" width="14.6640625" style="64" customWidth="1"/>
    <col min="6640" max="6641" width="16.1640625" style="64" customWidth="1"/>
    <col min="6642" max="6643" width="0" style="64" hidden="1" customWidth="1"/>
    <col min="6644" max="6644" width="16.1640625" style="64" customWidth="1"/>
    <col min="6645" max="6645" width="0" style="64" hidden="1" customWidth="1"/>
    <col min="6646" max="6648" width="16.1640625" style="64" customWidth="1"/>
    <col min="6649" max="6650" width="0" style="64" hidden="1" customWidth="1"/>
    <col min="6651" max="6651" width="16.1640625" style="64" customWidth="1"/>
    <col min="6652" max="6652" width="0" style="64" hidden="1" customWidth="1"/>
    <col min="6653" max="6653" width="17.83203125" style="64" customWidth="1"/>
    <col min="6654" max="6654" width="18.83203125" style="64" customWidth="1"/>
    <col min="6655" max="6655" width="18.6640625" style="64" customWidth="1"/>
    <col min="6656" max="6657" width="0" style="64" hidden="1" customWidth="1"/>
    <col min="6658" max="6658" width="17.6640625" style="64" customWidth="1"/>
    <col min="6659" max="6659" width="16.1640625" style="64" customWidth="1"/>
    <col min="6660" max="6660" width="1" style="64" customWidth="1"/>
    <col min="6661" max="6661" width="20.1640625" style="64" customWidth="1"/>
    <col min="6662" max="6662" width="17.5" style="64" customWidth="1"/>
    <col min="6663" max="6663" width="17.1640625" style="64" customWidth="1"/>
    <col min="6664" max="6665" width="0" style="64" hidden="1" customWidth="1"/>
    <col min="6666" max="6666" width="18" style="64" customWidth="1"/>
    <col min="6667" max="6674" width="0" style="64" hidden="1" customWidth="1"/>
    <col min="6675" max="6694" width="16.1640625" style="64" customWidth="1"/>
    <col min="6695" max="6855" width="1" style="64"/>
    <col min="6856" max="6856" width="1" style="64" customWidth="1"/>
    <col min="6857" max="6857" width="42" style="64" customWidth="1"/>
    <col min="6858" max="6858" width="9" style="64" customWidth="1"/>
    <col min="6859" max="6859" width="12.83203125" style="64" customWidth="1"/>
    <col min="6860" max="6860" width="17.83203125" style="64" customWidth="1"/>
    <col min="6861" max="6861" width="17.5" style="64" customWidth="1"/>
    <col min="6862" max="6862" width="17" style="64" customWidth="1"/>
    <col min="6863" max="6864" width="0" style="64" hidden="1" customWidth="1"/>
    <col min="6865" max="6865" width="17.83203125" style="64" customWidth="1"/>
    <col min="6866" max="6868" width="17" style="64" customWidth="1"/>
    <col min="6869" max="6869" width="15.6640625" style="64" customWidth="1"/>
    <col min="6870" max="6870" width="17" style="64" customWidth="1"/>
    <col min="6871" max="6871" width="17.5" style="64" customWidth="1"/>
    <col min="6872" max="6872" width="15.5" style="64" customWidth="1"/>
    <col min="6873" max="6873" width="14.6640625" style="64" customWidth="1"/>
    <col min="6874" max="6874" width="14.5" style="64" customWidth="1"/>
    <col min="6875" max="6875" width="13.6640625" style="64" customWidth="1"/>
    <col min="6876" max="6876" width="13.83203125" style="64" customWidth="1"/>
    <col min="6877" max="6878" width="0" style="64" hidden="1" customWidth="1"/>
    <col min="6879" max="6879" width="13.83203125" style="64" customWidth="1"/>
    <col min="6880" max="6880" width="0" style="64" hidden="1" customWidth="1"/>
    <col min="6881" max="6881" width="14.83203125" style="64" customWidth="1"/>
    <col min="6882" max="6882" width="14" style="64" customWidth="1"/>
    <col min="6883" max="6883" width="14.33203125" style="64" customWidth="1"/>
    <col min="6884" max="6885" width="0" style="64" hidden="1" customWidth="1"/>
    <col min="6886" max="6886" width="14.6640625" style="64" customWidth="1"/>
    <col min="6887" max="6887" width="0" style="64" hidden="1" customWidth="1"/>
    <col min="6888" max="6888" width="14.33203125" style="64" customWidth="1"/>
    <col min="6889" max="6889" width="13.6640625" style="64" customWidth="1"/>
    <col min="6890" max="6890" width="13.33203125" style="64" customWidth="1"/>
    <col min="6891" max="6892" width="0" style="64" hidden="1" customWidth="1"/>
    <col min="6893" max="6893" width="14.1640625" style="64" customWidth="1"/>
    <col min="6894" max="6894" width="0" style="64" hidden="1" customWidth="1"/>
    <col min="6895" max="6895" width="14.6640625" style="64" customWidth="1"/>
    <col min="6896" max="6897" width="16.1640625" style="64" customWidth="1"/>
    <col min="6898" max="6899" width="0" style="64" hidden="1" customWidth="1"/>
    <col min="6900" max="6900" width="16.1640625" style="64" customWidth="1"/>
    <col min="6901" max="6901" width="0" style="64" hidden="1" customWidth="1"/>
    <col min="6902" max="6904" width="16.1640625" style="64" customWidth="1"/>
    <col min="6905" max="6906" width="0" style="64" hidden="1" customWidth="1"/>
    <col min="6907" max="6907" width="16.1640625" style="64" customWidth="1"/>
    <col min="6908" max="6908" width="0" style="64" hidden="1" customWidth="1"/>
    <col min="6909" max="6909" width="17.83203125" style="64" customWidth="1"/>
    <col min="6910" max="6910" width="18.83203125" style="64" customWidth="1"/>
    <col min="6911" max="6911" width="18.6640625" style="64" customWidth="1"/>
    <col min="6912" max="6913" width="0" style="64" hidden="1" customWidth="1"/>
    <col min="6914" max="6914" width="17.6640625" style="64" customWidth="1"/>
    <col min="6915" max="6915" width="16.1640625" style="64" customWidth="1"/>
    <col min="6916" max="6916" width="1" style="64" customWidth="1"/>
    <col min="6917" max="6917" width="20.1640625" style="64" customWidth="1"/>
    <col min="6918" max="6918" width="17.5" style="64" customWidth="1"/>
    <col min="6919" max="6919" width="17.1640625" style="64" customWidth="1"/>
    <col min="6920" max="6921" width="0" style="64" hidden="1" customWidth="1"/>
    <col min="6922" max="6922" width="18" style="64" customWidth="1"/>
    <col min="6923" max="6930" width="0" style="64" hidden="1" customWidth="1"/>
    <col min="6931" max="6950" width="16.1640625" style="64" customWidth="1"/>
    <col min="6951" max="7111" width="1" style="64"/>
    <col min="7112" max="7112" width="1" style="64" customWidth="1"/>
    <col min="7113" max="7113" width="42" style="64" customWidth="1"/>
    <col min="7114" max="7114" width="9" style="64" customWidth="1"/>
    <col min="7115" max="7115" width="12.83203125" style="64" customWidth="1"/>
    <col min="7116" max="7116" width="17.83203125" style="64" customWidth="1"/>
    <col min="7117" max="7117" width="17.5" style="64" customWidth="1"/>
    <col min="7118" max="7118" width="17" style="64" customWidth="1"/>
    <col min="7119" max="7120" width="0" style="64" hidden="1" customWidth="1"/>
    <col min="7121" max="7121" width="17.83203125" style="64" customWidth="1"/>
    <col min="7122" max="7124" width="17" style="64" customWidth="1"/>
    <col min="7125" max="7125" width="15.6640625" style="64" customWidth="1"/>
    <col min="7126" max="7126" width="17" style="64" customWidth="1"/>
    <col min="7127" max="7127" width="17.5" style="64" customWidth="1"/>
    <col min="7128" max="7128" width="15.5" style="64" customWidth="1"/>
    <col min="7129" max="7129" width="14.6640625" style="64" customWidth="1"/>
    <col min="7130" max="7130" width="14.5" style="64" customWidth="1"/>
    <col min="7131" max="7131" width="13.6640625" style="64" customWidth="1"/>
    <col min="7132" max="7132" width="13.83203125" style="64" customWidth="1"/>
    <col min="7133" max="7134" width="0" style="64" hidden="1" customWidth="1"/>
    <col min="7135" max="7135" width="13.83203125" style="64" customWidth="1"/>
    <col min="7136" max="7136" width="0" style="64" hidden="1" customWidth="1"/>
    <col min="7137" max="7137" width="14.83203125" style="64" customWidth="1"/>
    <col min="7138" max="7138" width="14" style="64" customWidth="1"/>
    <col min="7139" max="7139" width="14.33203125" style="64" customWidth="1"/>
    <col min="7140" max="7141" width="0" style="64" hidden="1" customWidth="1"/>
    <col min="7142" max="7142" width="14.6640625" style="64" customWidth="1"/>
    <col min="7143" max="7143" width="0" style="64" hidden="1" customWidth="1"/>
    <col min="7144" max="7144" width="14.33203125" style="64" customWidth="1"/>
    <col min="7145" max="7145" width="13.6640625" style="64" customWidth="1"/>
    <col min="7146" max="7146" width="13.33203125" style="64" customWidth="1"/>
    <col min="7147" max="7148" width="0" style="64" hidden="1" customWidth="1"/>
    <col min="7149" max="7149" width="14.1640625" style="64" customWidth="1"/>
    <col min="7150" max="7150" width="0" style="64" hidden="1" customWidth="1"/>
    <col min="7151" max="7151" width="14.6640625" style="64" customWidth="1"/>
    <col min="7152" max="7153" width="16.1640625" style="64" customWidth="1"/>
    <col min="7154" max="7155" width="0" style="64" hidden="1" customWidth="1"/>
    <col min="7156" max="7156" width="16.1640625" style="64" customWidth="1"/>
    <col min="7157" max="7157" width="0" style="64" hidden="1" customWidth="1"/>
    <col min="7158" max="7160" width="16.1640625" style="64" customWidth="1"/>
    <col min="7161" max="7162" width="0" style="64" hidden="1" customWidth="1"/>
    <col min="7163" max="7163" width="16.1640625" style="64" customWidth="1"/>
    <col min="7164" max="7164" width="0" style="64" hidden="1" customWidth="1"/>
    <col min="7165" max="7165" width="17.83203125" style="64" customWidth="1"/>
    <col min="7166" max="7166" width="18.83203125" style="64" customWidth="1"/>
    <col min="7167" max="7167" width="18.6640625" style="64" customWidth="1"/>
    <col min="7168" max="7169" width="0" style="64" hidden="1" customWidth="1"/>
    <col min="7170" max="7170" width="17.6640625" style="64" customWidth="1"/>
    <col min="7171" max="7171" width="16.1640625" style="64" customWidth="1"/>
    <col min="7172" max="7172" width="1" style="64" customWidth="1"/>
    <col min="7173" max="7173" width="20.1640625" style="64" customWidth="1"/>
    <col min="7174" max="7174" width="17.5" style="64" customWidth="1"/>
    <col min="7175" max="7175" width="17.1640625" style="64" customWidth="1"/>
    <col min="7176" max="7177" width="0" style="64" hidden="1" customWidth="1"/>
    <col min="7178" max="7178" width="18" style="64" customWidth="1"/>
    <col min="7179" max="7186" width="0" style="64" hidden="1" customWidth="1"/>
    <col min="7187" max="7206" width="16.1640625" style="64" customWidth="1"/>
    <col min="7207" max="7367" width="1" style="64"/>
    <col min="7368" max="7368" width="1" style="64" customWidth="1"/>
    <col min="7369" max="7369" width="42" style="64" customWidth="1"/>
    <col min="7370" max="7370" width="9" style="64" customWidth="1"/>
    <col min="7371" max="7371" width="12.83203125" style="64" customWidth="1"/>
    <col min="7372" max="7372" width="17.83203125" style="64" customWidth="1"/>
    <col min="7373" max="7373" width="17.5" style="64" customWidth="1"/>
    <col min="7374" max="7374" width="17" style="64" customWidth="1"/>
    <col min="7375" max="7376" width="0" style="64" hidden="1" customWidth="1"/>
    <col min="7377" max="7377" width="17.83203125" style="64" customWidth="1"/>
    <col min="7378" max="7380" width="17" style="64" customWidth="1"/>
    <col min="7381" max="7381" width="15.6640625" style="64" customWidth="1"/>
    <col min="7382" max="7382" width="17" style="64" customWidth="1"/>
    <col min="7383" max="7383" width="17.5" style="64" customWidth="1"/>
    <col min="7384" max="7384" width="15.5" style="64" customWidth="1"/>
    <col min="7385" max="7385" width="14.6640625" style="64" customWidth="1"/>
    <col min="7386" max="7386" width="14.5" style="64" customWidth="1"/>
    <col min="7387" max="7387" width="13.6640625" style="64" customWidth="1"/>
    <col min="7388" max="7388" width="13.83203125" style="64" customWidth="1"/>
    <col min="7389" max="7390" width="0" style="64" hidden="1" customWidth="1"/>
    <col min="7391" max="7391" width="13.83203125" style="64" customWidth="1"/>
    <col min="7392" max="7392" width="0" style="64" hidden="1" customWidth="1"/>
    <col min="7393" max="7393" width="14.83203125" style="64" customWidth="1"/>
    <col min="7394" max="7394" width="14" style="64" customWidth="1"/>
    <col min="7395" max="7395" width="14.33203125" style="64" customWidth="1"/>
    <col min="7396" max="7397" width="0" style="64" hidden="1" customWidth="1"/>
    <col min="7398" max="7398" width="14.6640625" style="64" customWidth="1"/>
    <col min="7399" max="7399" width="0" style="64" hidden="1" customWidth="1"/>
    <col min="7400" max="7400" width="14.33203125" style="64" customWidth="1"/>
    <col min="7401" max="7401" width="13.6640625" style="64" customWidth="1"/>
    <col min="7402" max="7402" width="13.33203125" style="64" customWidth="1"/>
    <col min="7403" max="7404" width="0" style="64" hidden="1" customWidth="1"/>
    <col min="7405" max="7405" width="14.1640625" style="64" customWidth="1"/>
    <col min="7406" max="7406" width="0" style="64" hidden="1" customWidth="1"/>
    <col min="7407" max="7407" width="14.6640625" style="64" customWidth="1"/>
    <col min="7408" max="7409" width="16.1640625" style="64" customWidth="1"/>
    <col min="7410" max="7411" width="0" style="64" hidden="1" customWidth="1"/>
    <col min="7412" max="7412" width="16.1640625" style="64" customWidth="1"/>
    <col min="7413" max="7413" width="0" style="64" hidden="1" customWidth="1"/>
    <col min="7414" max="7416" width="16.1640625" style="64" customWidth="1"/>
    <col min="7417" max="7418" width="0" style="64" hidden="1" customWidth="1"/>
    <col min="7419" max="7419" width="16.1640625" style="64" customWidth="1"/>
    <col min="7420" max="7420" width="0" style="64" hidden="1" customWidth="1"/>
    <col min="7421" max="7421" width="17.83203125" style="64" customWidth="1"/>
    <col min="7422" max="7422" width="18.83203125" style="64" customWidth="1"/>
    <col min="7423" max="7423" width="18.6640625" style="64" customWidth="1"/>
    <col min="7424" max="7425" width="0" style="64" hidden="1" customWidth="1"/>
    <col min="7426" max="7426" width="17.6640625" style="64" customWidth="1"/>
    <col min="7427" max="7427" width="16.1640625" style="64" customWidth="1"/>
    <col min="7428" max="7428" width="1" style="64" customWidth="1"/>
    <col min="7429" max="7429" width="20.1640625" style="64" customWidth="1"/>
    <col min="7430" max="7430" width="17.5" style="64" customWidth="1"/>
    <col min="7431" max="7431" width="17.1640625" style="64" customWidth="1"/>
    <col min="7432" max="7433" width="0" style="64" hidden="1" customWidth="1"/>
    <col min="7434" max="7434" width="18" style="64" customWidth="1"/>
    <col min="7435" max="7442" width="0" style="64" hidden="1" customWidth="1"/>
    <col min="7443" max="7462" width="16.1640625" style="64" customWidth="1"/>
    <col min="7463" max="7623" width="1" style="64"/>
    <col min="7624" max="7624" width="1" style="64" customWidth="1"/>
    <col min="7625" max="7625" width="42" style="64" customWidth="1"/>
    <col min="7626" max="7626" width="9" style="64" customWidth="1"/>
    <col min="7627" max="7627" width="12.83203125" style="64" customWidth="1"/>
    <col min="7628" max="7628" width="17.83203125" style="64" customWidth="1"/>
    <col min="7629" max="7629" width="17.5" style="64" customWidth="1"/>
    <col min="7630" max="7630" width="17" style="64" customWidth="1"/>
    <col min="7631" max="7632" width="0" style="64" hidden="1" customWidth="1"/>
    <col min="7633" max="7633" width="17.83203125" style="64" customWidth="1"/>
    <col min="7634" max="7636" width="17" style="64" customWidth="1"/>
    <col min="7637" max="7637" width="15.6640625" style="64" customWidth="1"/>
    <col min="7638" max="7638" width="17" style="64" customWidth="1"/>
    <col min="7639" max="7639" width="17.5" style="64" customWidth="1"/>
    <col min="7640" max="7640" width="15.5" style="64" customWidth="1"/>
    <col min="7641" max="7641" width="14.6640625" style="64" customWidth="1"/>
    <col min="7642" max="7642" width="14.5" style="64" customWidth="1"/>
    <col min="7643" max="7643" width="13.6640625" style="64" customWidth="1"/>
    <col min="7644" max="7644" width="13.83203125" style="64" customWidth="1"/>
    <col min="7645" max="7646" width="0" style="64" hidden="1" customWidth="1"/>
    <col min="7647" max="7647" width="13.83203125" style="64" customWidth="1"/>
    <col min="7648" max="7648" width="0" style="64" hidden="1" customWidth="1"/>
    <col min="7649" max="7649" width="14.83203125" style="64" customWidth="1"/>
    <col min="7650" max="7650" width="14" style="64" customWidth="1"/>
    <col min="7651" max="7651" width="14.33203125" style="64" customWidth="1"/>
    <col min="7652" max="7653" width="0" style="64" hidden="1" customWidth="1"/>
    <col min="7654" max="7654" width="14.6640625" style="64" customWidth="1"/>
    <col min="7655" max="7655" width="0" style="64" hidden="1" customWidth="1"/>
    <col min="7656" max="7656" width="14.33203125" style="64" customWidth="1"/>
    <col min="7657" max="7657" width="13.6640625" style="64" customWidth="1"/>
    <col min="7658" max="7658" width="13.33203125" style="64" customWidth="1"/>
    <col min="7659" max="7660" width="0" style="64" hidden="1" customWidth="1"/>
    <col min="7661" max="7661" width="14.1640625" style="64" customWidth="1"/>
    <col min="7662" max="7662" width="0" style="64" hidden="1" customWidth="1"/>
    <col min="7663" max="7663" width="14.6640625" style="64" customWidth="1"/>
    <col min="7664" max="7665" width="16.1640625" style="64" customWidth="1"/>
    <col min="7666" max="7667" width="0" style="64" hidden="1" customWidth="1"/>
    <col min="7668" max="7668" width="16.1640625" style="64" customWidth="1"/>
    <col min="7669" max="7669" width="0" style="64" hidden="1" customWidth="1"/>
    <col min="7670" max="7672" width="16.1640625" style="64" customWidth="1"/>
    <col min="7673" max="7674" width="0" style="64" hidden="1" customWidth="1"/>
    <col min="7675" max="7675" width="16.1640625" style="64" customWidth="1"/>
    <col min="7676" max="7676" width="0" style="64" hidden="1" customWidth="1"/>
    <col min="7677" max="7677" width="17.83203125" style="64" customWidth="1"/>
    <col min="7678" max="7678" width="18.83203125" style="64" customWidth="1"/>
    <col min="7679" max="7679" width="18.6640625" style="64" customWidth="1"/>
    <col min="7680" max="7681" width="0" style="64" hidden="1" customWidth="1"/>
    <col min="7682" max="7682" width="17.6640625" style="64" customWidth="1"/>
    <col min="7683" max="7683" width="16.1640625" style="64" customWidth="1"/>
    <col min="7684" max="7684" width="1" style="64" customWidth="1"/>
    <col min="7685" max="7685" width="20.1640625" style="64" customWidth="1"/>
    <col min="7686" max="7686" width="17.5" style="64" customWidth="1"/>
    <col min="7687" max="7687" width="17.1640625" style="64" customWidth="1"/>
    <col min="7688" max="7689" width="0" style="64" hidden="1" customWidth="1"/>
    <col min="7690" max="7690" width="18" style="64" customWidth="1"/>
    <col min="7691" max="7698" width="0" style="64" hidden="1" customWidth="1"/>
    <col min="7699" max="7718" width="16.1640625" style="64" customWidth="1"/>
    <col min="7719" max="7879" width="1" style="64"/>
    <col min="7880" max="7880" width="1" style="64" customWidth="1"/>
    <col min="7881" max="7881" width="42" style="64" customWidth="1"/>
    <col min="7882" max="7882" width="9" style="64" customWidth="1"/>
    <col min="7883" max="7883" width="12.83203125" style="64" customWidth="1"/>
    <col min="7884" max="7884" width="17.83203125" style="64" customWidth="1"/>
    <col min="7885" max="7885" width="17.5" style="64" customWidth="1"/>
    <col min="7886" max="7886" width="17" style="64" customWidth="1"/>
    <col min="7887" max="7888" width="0" style="64" hidden="1" customWidth="1"/>
    <col min="7889" max="7889" width="17.83203125" style="64" customWidth="1"/>
    <col min="7890" max="7892" width="17" style="64" customWidth="1"/>
    <col min="7893" max="7893" width="15.6640625" style="64" customWidth="1"/>
    <col min="7894" max="7894" width="17" style="64" customWidth="1"/>
    <col min="7895" max="7895" width="17.5" style="64" customWidth="1"/>
    <col min="7896" max="7896" width="15.5" style="64" customWidth="1"/>
    <col min="7897" max="7897" width="14.6640625" style="64" customWidth="1"/>
    <col min="7898" max="7898" width="14.5" style="64" customWidth="1"/>
    <col min="7899" max="7899" width="13.6640625" style="64" customWidth="1"/>
    <col min="7900" max="7900" width="13.83203125" style="64" customWidth="1"/>
    <col min="7901" max="7902" width="0" style="64" hidden="1" customWidth="1"/>
    <col min="7903" max="7903" width="13.83203125" style="64" customWidth="1"/>
    <col min="7904" max="7904" width="0" style="64" hidden="1" customWidth="1"/>
    <col min="7905" max="7905" width="14.83203125" style="64" customWidth="1"/>
    <col min="7906" max="7906" width="14" style="64" customWidth="1"/>
    <col min="7907" max="7907" width="14.33203125" style="64" customWidth="1"/>
    <col min="7908" max="7909" width="0" style="64" hidden="1" customWidth="1"/>
    <col min="7910" max="7910" width="14.6640625" style="64" customWidth="1"/>
    <col min="7911" max="7911" width="0" style="64" hidden="1" customWidth="1"/>
    <col min="7912" max="7912" width="14.33203125" style="64" customWidth="1"/>
    <col min="7913" max="7913" width="13.6640625" style="64" customWidth="1"/>
    <col min="7914" max="7914" width="13.33203125" style="64" customWidth="1"/>
    <col min="7915" max="7916" width="0" style="64" hidden="1" customWidth="1"/>
    <col min="7917" max="7917" width="14.1640625" style="64" customWidth="1"/>
    <col min="7918" max="7918" width="0" style="64" hidden="1" customWidth="1"/>
    <col min="7919" max="7919" width="14.6640625" style="64" customWidth="1"/>
    <col min="7920" max="7921" width="16.1640625" style="64" customWidth="1"/>
    <col min="7922" max="7923" width="0" style="64" hidden="1" customWidth="1"/>
    <col min="7924" max="7924" width="16.1640625" style="64" customWidth="1"/>
    <col min="7925" max="7925" width="0" style="64" hidden="1" customWidth="1"/>
    <col min="7926" max="7928" width="16.1640625" style="64" customWidth="1"/>
    <col min="7929" max="7930" width="0" style="64" hidden="1" customWidth="1"/>
    <col min="7931" max="7931" width="16.1640625" style="64" customWidth="1"/>
    <col min="7932" max="7932" width="0" style="64" hidden="1" customWidth="1"/>
    <col min="7933" max="7933" width="17.83203125" style="64" customWidth="1"/>
    <col min="7934" max="7934" width="18.83203125" style="64" customWidth="1"/>
    <col min="7935" max="7935" width="18.6640625" style="64" customWidth="1"/>
    <col min="7936" max="7937" width="0" style="64" hidden="1" customWidth="1"/>
    <col min="7938" max="7938" width="17.6640625" style="64" customWidth="1"/>
    <col min="7939" max="7939" width="16.1640625" style="64" customWidth="1"/>
    <col min="7940" max="7940" width="1" style="64" customWidth="1"/>
    <col min="7941" max="7941" width="20.1640625" style="64" customWidth="1"/>
    <col min="7942" max="7942" width="17.5" style="64" customWidth="1"/>
    <col min="7943" max="7943" width="17.1640625" style="64" customWidth="1"/>
    <col min="7944" max="7945" width="0" style="64" hidden="1" customWidth="1"/>
    <col min="7946" max="7946" width="18" style="64" customWidth="1"/>
    <col min="7947" max="7954" width="0" style="64" hidden="1" customWidth="1"/>
    <col min="7955" max="7974" width="16.1640625" style="64" customWidth="1"/>
    <col min="7975" max="8135" width="1" style="64"/>
    <col min="8136" max="8136" width="1" style="64" customWidth="1"/>
    <col min="8137" max="8137" width="42" style="64" customWidth="1"/>
    <col min="8138" max="8138" width="9" style="64" customWidth="1"/>
    <col min="8139" max="8139" width="12.83203125" style="64" customWidth="1"/>
    <col min="8140" max="8140" width="17.83203125" style="64" customWidth="1"/>
    <col min="8141" max="8141" width="17.5" style="64" customWidth="1"/>
    <col min="8142" max="8142" width="17" style="64" customWidth="1"/>
    <col min="8143" max="8144" width="0" style="64" hidden="1" customWidth="1"/>
    <col min="8145" max="8145" width="17.83203125" style="64" customWidth="1"/>
    <col min="8146" max="8148" width="17" style="64" customWidth="1"/>
    <col min="8149" max="8149" width="15.6640625" style="64" customWidth="1"/>
    <col min="8150" max="8150" width="17" style="64" customWidth="1"/>
    <col min="8151" max="8151" width="17.5" style="64" customWidth="1"/>
    <col min="8152" max="8152" width="15.5" style="64" customWidth="1"/>
    <col min="8153" max="8153" width="14.6640625" style="64" customWidth="1"/>
    <col min="8154" max="8154" width="14.5" style="64" customWidth="1"/>
    <col min="8155" max="8155" width="13.6640625" style="64" customWidth="1"/>
    <col min="8156" max="8156" width="13.83203125" style="64" customWidth="1"/>
    <col min="8157" max="8158" width="0" style="64" hidden="1" customWidth="1"/>
    <col min="8159" max="8159" width="13.83203125" style="64" customWidth="1"/>
    <col min="8160" max="8160" width="0" style="64" hidden="1" customWidth="1"/>
    <col min="8161" max="8161" width="14.83203125" style="64" customWidth="1"/>
    <col min="8162" max="8162" width="14" style="64" customWidth="1"/>
    <col min="8163" max="8163" width="14.33203125" style="64" customWidth="1"/>
    <col min="8164" max="8165" width="0" style="64" hidden="1" customWidth="1"/>
    <col min="8166" max="8166" width="14.6640625" style="64" customWidth="1"/>
    <col min="8167" max="8167" width="0" style="64" hidden="1" customWidth="1"/>
    <col min="8168" max="8168" width="14.33203125" style="64" customWidth="1"/>
    <col min="8169" max="8169" width="13.6640625" style="64" customWidth="1"/>
    <col min="8170" max="8170" width="13.33203125" style="64" customWidth="1"/>
    <col min="8171" max="8172" width="0" style="64" hidden="1" customWidth="1"/>
    <col min="8173" max="8173" width="14.1640625" style="64" customWidth="1"/>
    <col min="8174" max="8174" width="0" style="64" hidden="1" customWidth="1"/>
    <col min="8175" max="8175" width="14.6640625" style="64" customWidth="1"/>
    <col min="8176" max="8177" width="16.1640625" style="64" customWidth="1"/>
    <col min="8178" max="8179" width="0" style="64" hidden="1" customWidth="1"/>
    <col min="8180" max="8180" width="16.1640625" style="64" customWidth="1"/>
    <col min="8181" max="8181" width="0" style="64" hidden="1" customWidth="1"/>
    <col min="8182" max="8184" width="16.1640625" style="64" customWidth="1"/>
    <col min="8185" max="8186" width="0" style="64" hidden="1" customWidth="1"/>
    <col min="8187" max="8187" width="16.1640625" style="64" customWidth="1"/>
    <col min="8188" max="8188" width="0" style="64" hidden="1" customWidth="1"/>
    <col min="8189" max="8189" width="17.83203125" style="64" customWidth="1"/>
    <col min="8190" max="8190" width="18.83203125" style="64" customWidth="1"/>
    <col min="8191" max="8191" width="18.6640625" style="64" customWidth="1"/>
    <col min="8192" max="8193" width="0" style="64" hidden="1" customWidth="1"/>
    <col min="8194" max="8194" width="17.6640625" style="64" customWidth="1"/>
    <col min="8195" max="8195" width="16.1640625" style="64" customWidth="1"/>
    <col min="8196" max="8196" width="1" style="64" customWidth="1"/>
    <col min="8197" max="8197" width="20.1640625" style="64" customWidth="1"/>
    <col min="8198" max="8198" width="17.5" style="64" customWidth="1"/>
    <col min="8199" max="8199" width="17.1640625" style="64" customWidth="1"/>
    <col min="8200" max="8201" width="0" style="64" hidden="1" customWidth="1"/>
    <col min="8202" max="8202" width="18" style="64" customWidth="1"/>
    <col min="8203" max="8210" width="0" style="64" hidden="1" customWidth="1"/>
    <col min="8211" max="8230" width="16.1640625" style="64" customWidth="1"/>
    <col min="8231" max="8391" width="1" style="64"/>
    <col min="8392" max="8392" width="1" style="64" customWidth="1"/>
    <col min="8393" max="8393" width="42" style="64" customWidth="1"/>
    <col min="8394" max="8394" width="9" style="64" customWidth="1"/>
    <col min="8395" max="8395" width="12.83203125" style="64" customWidth="1"/>
    <col min="8396" max="8396" width="17.83203125" style="64" customWidth="1"/>
    <col min="8397" max="8397" width="17.5" style="64" customWidth="1"/>
    <col min="8398" max="8398" width="17" style="64" customWidth="1"/>
    <col min="8399" max="8400" width="0" style="64" hidden="1" customWidth="1"/>
    <col min="8401" max="8401" width="17.83203125" style="64" customWidth="1"/>
    <col min="8402" max="8404" width="17" style="64" customWidth="1"/>
    <col min="8405" max="8405" width="15.6640625" style="64" customWidth="1"/>
    <col min="8406" max="8406" width="17" style="64" customWidth="1"/>
    <col min="8407" max="8407" width="17.5" style="64" customWidth="1"/>
    <col min="8408" max="8408" width="15.5" style="64" customWidth="1"/>
    <col min="8409" max="8409" width="14.6640625" style="64" customWidth="1"/>
    <col min="8410" max="8410" width="14.5" style="64" customWidth="1"/>
    <col min="8411" max="8411" width="13.6640625" style="64" customWidth="1"/>
    <col min="8412" max="8412" width="13.83203125" style="64" customWidth="1"/>
    <col min="8413" max="8414" width="0" style="64" hidden="1" customWidth="1"/>
    <col min="8415" max="8415" width="13.83203125" style="64" customWidth="1"/>
    <col min="8416" max="8416" width="0" style="64" hidden="1" customWidth="1"/>
    <col min="8417" max="8417" width="14.83203125" style="64" customWidth="1"/>
    <col min="8418" max="8418" width="14" style="64" customWidth="1"/>
    <col min="8419" max="8419" width="14.33203125" style="64" customWidth="1"/>
    <col min="8420" max="8421" width="0" style="64" hidden="1" customWidth="1"/>
    <col min="8422" max="8422" width="14.6640625" style="64" customWidth="1"/>
    <col min="8423" max="8423" width="0" style="64" hidden="1" customWidth="1"/>
    <col min="8424" max="8424" width="14.33203125" style="64" customWidth="1"/>
    <col min="8425" max="8425" width="13.6640625" style="64" customWidth="1"/>
    <col min="8426" max="8426" width="13.33203125" style="64" customWidth="1"/>
    <col min="8427" max="8428" width="0" style="64" hidden="1" customWidth="1"/>
    <col min="8429" max="8429" width="14.1640625" style="64" customWidth="1"/>
    <col min="8430" max="8430" width="0" style="64" hidden="1" customWidth="1"/>
    <col min="8431" max="8431" width="14.6640625" style="64" customWidth="1"/>
    <col min="8432" max="8433" width="16.1640625" style="64" customWidth="1"/>
    <col min="8434" max="8435" width="0" style="64" hidden="1" customWidth="1"/>
    <col min="8436" max="8436" width="16.1640625" style="64" customWidth="1"/>
    <col min="8437" max="8437" width="0" style="64" hidden="1" customWidth="1"/>
    <col min="8438" max="8440" width="16.1640625" style="64" customWidth="1"/>
    <col min="8441" max="8442" width="0" style="64" hidden="1" customWidth="1"/>
    <col min="8443" max="8443" width="16.1640625" style="64" customWidth="1"/>
    <col min="8444" max="8444" width="0" style="64" hidden="1" customWidth="1"/>
    <col min="8445" max="8445" width="17.83203125" style="64" customWidth="1"/>
    <col min="8446" max="8446" width="18.83203125" style="64" customWidth="1"/>
    <col min="8447" max="8447" width="18.6640625" style="64" customWidth="1"/>
    <col min="8448" max="8449" width="0" style="64" hidden="1" customWidth="1"/>
    <col min="8450" max="8450" width="17.6640625" style="64" customWidth="1"/>
    <col min="8451" max="8451" width="16.1640625" style="64" customWidth="1"/>
    <col min="8452" max="8452" width="1" style="64" customWidth="1"/>
    <col min="8453" max="8453" width="20.1640625" style="64" customWidth="1"/>
    <col min="8454" max="8454" width="17.5" style="64" customWidth="1"/>
    <col min="8455" max="8455" width="17.1640625" style="64" customWidth="1"/>
    <col min="8456" max="8457" width="0" style="64" hidden="1" customWidth="1"/>
    <col min="8458" max="8458" width="18" style="64" customWidth="1"/>
    <col min="8459" max="8466" width="0" style="64" hidden="1" customWidth="1"/>
    <col min="8467" max="8486" width="16.1640625" style="64" customWidth="1"/>
    <col min="8487" max="8647" width="1" style="64"/>
    <col min="8648" max="8648" width="1" style="64" customWidth="1"/>
    <col min="8649" max="8649" width="42" style="64" customWidth="1"/>
    <col min="8650" max="8650" width="9" style="64" customWidth="1"/>
    <col min="8651" max="8651" width="12.83203125" style="64" customWidth="1"/>
    <col min="8652" max="8652" width="17.83203125" style="64" customWidth="1"/>
    <col min="8653" max="8653" width="17.5" style="64" customWidth="1"/>
    <col min="8654" max="8654" width="17" style="64" customWidth="1"/>
    <col min="8655" max="8656" width="0" style="64" hidden="1" customWidth="1"/>
    <col min="8657" max="8657" width="17.83203125" style="64" customWidth="1"/>
    <col min="8658" max="8660" width="17" style="64" customWidth="1"/>
    <col min="8661" max="8661" width="15.6640625" style="64" customWidth="1"/>
    <col min="8662" max="8662" width="17" style="64" customWidth="1"/>
    <col min="8663" max="8663" width="17.5" style="64" customWidth="1"/>
    <col min="8664" max="8664" width="15.5" style="64" customWidth="1"/>
    <col min="8665" max="8665" width="14.6640625" style="64" customWidth="1"/>
    <col min="8666" max="8666" width="14.5" style="64" customWidth="1"/>
    <col min="8667" max="8667" width="13.6640625" style="64" customWidth="1"/>
    <col min="8668" max="8668" width="13.83203125" style="64" customWidth="1"/>
    <col min="8669" max="8670" width="0" style="64" hidden="1" customWidth="1"/>
    <col min="8671" max="8671" width="13.83203125" style="64" customWidth="1"/>
    <col min="8672" max="8672" width="0" style="64" hidden="1" customWidth="1"/>
    <col min="8673" max="8673" width="14.83203125" style="64" customWidth="1"/>
    <col min="8674" max="8674" width="14" style="64" customWidth="1"/>
    <col min="8675" max="8675" width="14.33203125" style="64" customWidth="1"/>
    <col min="8676" max="8677" width="0" style="64" hidden="1" customWidth="1"/>
    <col min="8678" max="8678" width="14.6640625" style="64" customWidth="1"/>
    <col min="8679" max="8679" width="0" style="64" hidden="1" customWidth="1"/>
    <col min="8680" max="8680" width="14.33203125" style="64" customWidth="1"/>
    <col min="8681" max="8681" width="13.6640625" style="64" customWidth="1"/>
    <col min="8682" max="8682" width="13.33203125" style="64" customWidth="1"/>
    <col min="8683" max="8684" width="0" style="64" hidden="1" customWidth="1"/>
    <col min="8685" max="8685" width="14.1640625" style="64" customWidth="1"/>
    <col min="8686" max="8686" width="0" style="64" hidden="1" customWidth="1"/>
    <col min="8687" max="8687" width="14.6640625" style="64" customWidth="1"/>
    <col min="8688" max="8689" width="16.1640625" style="64" customWidth="1"/>
    <col min="8690" max="8691" width="0" style="64" hidden="1" customWidth="1"/>
    <col min="8692" max="8692" width="16.1640625" style="64" customWidth="1"/>
    <col min="8693" max="8693" width="0" style="64" hidden="1" customWidth="1"/>
    <col min="8694" max="8696" width="16.1640625" style="64" customWidth="1"/>
    <col min="8697" max="8698" width="0" style="64" hidden="1" customWidth="1"/>
    <col min="8699" max="8699" width="16.1640625" style="64" customWidth="1"/>
    <col min="8700" max="8700" width="0" style="64" hidden="1" customWidth="1"/>
    <col min="8701" max="8701" width="17.83203125" style="64" customWidth="1"/>
    <col min="8702" max="8702" width="18.83203125" style="64" customWidth="1"/>
    <col min="8703" max="8703" width="18.6640625" style="64" customWidth="1"/>
    <col min="8704" max="8705" width="0" style="64" hidden="1" customWidth="1"/>
    <col min="8706" max="8706" width="17.6640625" style="64" customWidth="1"/>
    <col min="8707" max="8707" width="16.1640625" style="64" customWidth="1"/>
    <col min="8708" max="8708" width="1" style="64" customWidth="1"/>
    <col min="8709" max="8709" width="20.1640625" style="64" customWidth="1"/>
    <col min="8710" max="8710" width="17.5" style="64" customWidth="1"/>
    <col min="8711" max="8711" width="17.1640625" style="64" customWidth="1"/>
    <col min="8712" max="8713" width="0" style="64" hidden="1" customWidth="1"/>
    <col min="8714" max="8714" width="18" style="64" customWidth="1"/>
    <col min="8715" max="8722" width="0" style="64" hidden="1" customWidth="1"/>
    <col min="8723" max="8742" width="16.1640625" style="64" customWidth="1"/>
    <col min="8743" max="8903" width="1" style="64"/>
    <col min="8904" max="8904" width="1" style="64" customWidth="1"/>
    <col min="8905" max="8905" width="42" style="64" customWidth="1"/>
    <col min="8906" max="8906" width="9" style="64" customWidth="1"/>
    <col min="8907" max="8907" width="12.83203125" style="64" customWidth="1"/>
    <col min="8908" max="8908" width="17.83203125" style="64" customWidth="1"/>
    <col min="8909" max="8909" width="17.5" style="64" customWidth="1"/>
    <col min="8910" max="8910" width="17" style="64" customWidth="1"/>
    <col min="8911" max="8912" width="0" style="64" hidden="1" customWidth="1"/>
    <col min="8913" max="8913" width="17.83203125" style="64" customWidth="1"/>
    <col min="8914" max="8916" width="17" style="64" customWidth="1"/>
    <col min="8917" max="8917" width="15.6640625" style="64" customWidth="1"/>
    <col min="8918" max="8918" width="17" style="64" customWidth="1"/>
    <col min="8919" max="8919" width="17.5" style="64" customWidth="1"/>
    <col min="8920" max="8920" width="15.5" style="64" customWidth="1"/>
    <col min="8921" max="8921" width="14.6640625" style="64" customWidth="1"/>
    <col min="8922" max="8922" width="14.5" style="64" customWidth="1"/>
    <col min="8923" max="8923" width="13.6640625" style="64" customWidth="1"/>
    <col min="8924" max="8924" width="13.83203125" style="64" customWidth="1"/>
    <col min="8925" max="8926" width="0" style="64" hidden="1" customWidth="1"/>
    <col min="8927" max="8927" width="13.83203125" style="64" customWidth="1"/>
    <col min="8928" max="8928" width="0" style="64" hidden="1" customWidth="1"/>
    <col min="8929" max="8929" width="14.83203125" style="64" customWidth="1"/>
    <col min="8930" max="8930" width="14" style="64" customWidth="1"/>
    <col min="8931" max="8931" width="14.33203125" style="64" customWidth="1"/>
    <col min="8932" max="8933" width="0" style="64" hidden="1" customWidth="1"/>
    <col min="8934" max="8934" width="14.6640625" style="64" customWidth="1"/>
    <col min="8935" max="8935" width="0" style="64" hidden="1" customWidth="1"/>
    <col min="8936" max="8936" width="14.33203125" style="64" customWidth="1"/>
    <col min="8937" max="8937" width="13.6640625" style="64" customWidth="1"/>
    <col min="8938" max="8938" width="13.33203125" style="64" customWidth="1"/>
    <col min="8939" max="8940" width="0" style="64" hidden="1" customWidth="1"/>
    <col min="8941" max="8941" width="14.1640625" style="64" customWidth="1"/>
    <col min="8942" max="8942" width="0" style="64" hidden="1" customWidth="1"/>
    <col min="8943" max="8943" width="14.6640625" style="64" customWidth="1"/>
    <col min="8944" max="8945" width="16.1640625" style="64" customWidth="1"/>
    <col min="8946" max="8947" width="0" style="64" hidden="1" customWidth="1"/>
    <col min="8948" max="8948" width="16.1640625" style="64" customWidth="1"/>
    <col min="8949" max="8949" width="0" style="64" hidden="1" customWidth="1"/>
    <col min="8950" max="8952" width="16.1640625" style="64" customWidth="1"/>
    <col min="8953" max="8954" width="0" style="64" hidden="1" customWidth="1"/>
    <col min="8955" max="8955" width="16.1640625" style="64" customWidth="1"/>
    <col min="8956" max="8956" width="0" style="64" hidden="1" customWidth="1"/>
    <col min="8957" max="8957" width="17.83203125" style="64" customWidth="1"/>
    <col min="8958" max="8958" width="18.83203125" style="64" customWidth="1"/>
    <col min="8959" max="8959" width="18.6640625" style="64" customWidth="1"/>
    <col min="8960" max="8961" width="0" style="64" hidden="1" customWidth="1"/>
    <col min="8962" max="8962" width="17.6640625" style="64" customWidth="1"/>
    <col min="8963" max="8963" width="16.1640625" style="64" customWidth="1"/>
    <col min="8964" max="8964" width="1" style="64" customWidth="1"/>
    <col min="8965" max="8965" width="20.1640625" style="64" customWidth="1"/>
    <col min="8966" max="8966" width="17.5" style="64" customWidth="1"/>
    <col min="8967" max="8967" width="17.1640625" style="64" customWidth="1"/>
    <col min="8968" max="8969" width="0" style="64" hidden="1" customWidth="1"/>
    <col min="8970" max="8970" width="18" style="64" customWidth="1"/>
    <col min="8971" max="8978" width="0" style="64" hidden="1" customWidth="1"/>
    <col min="8979" max="8998" width="16.1640625" style="64" customWidth="1"/>
    <col min="8999" max="9159" width="1" style="64"/>
    <col min="9160" max="9160" width="1" style="64" customWidth="1"/>
    <col min="9161" max="9161" width="42" style="64" customWidth="1"/>
    <col min="9162" max="9162" width="9" style="64" customWidth="1"/>
    <col min="9163" max="9163" width="12.83203125" style="64" customWidth="1"/>
    <col min="9164" max="9164" width="17.83203125" style="64" customWidth="1"/>
    <col min="9165" max="9165" width="17.5" style="64" customWidth="1"/>
    <col min="9166" max="9166" width="17" style="64" customWidth="1"/>
    <col min="9167" max="9168" width="0" style="64" hidden="1" customWidth="1"/>
    <col min="9169" max="9169" width="17.83203125" style="64" customWidth="1"/>
    <col min="9170" max="9172" width="17" style="64" customWidth="1"/>
    <col min="9173" max="9173" width="15.6640625" style="64" customWidth="1"/>
    <col min="9174" max="9174" width="17" style="64" customWidth="1"/>
    <col min="9175" max="9175" width="17.5" style="64" customWidth="1"/>
    <col min="9176" max="9176" width="15.5" style="64" customWidth="1"/>
    <col min="9177" max="9177" width="14.6640625" style="64" customWidth="1"/>
    <col min="9178" max="9178" width="14.5" style="64" customWidth="1"/>
    <col min="9179" max="9179" width="13.6640625" style="64" customWidth="1"/>
    <col min="9180" max="9180" width="13.83203125" style="64" customWidth="1"/>
    <col min="9181" max="9182" width="0" style="64" hidden="1" customWidth="1"/>
    <col min="9183" max="9183" width="13.83203125" style="64" customWidth="1"/>
    <col min="9184" max="9184" width="0" style="64" hidden="1" customWidth="1"/>
    <col min="9185" max="9185" width="14.83203125" style="64" customWidth="1"/>
    <col min="9186" max="9186" width="14" style="64" customWidth="1"/>
    <col min="9187" max="9187" width="14.33203125" style="64" customWidth="1"/>
    <col min="9188" max="9189" width="0" style="64" hidden="1" customWidth="1"/>
    <col min="9190" max="9190" width="14.6640625" style="64" customWidth="1"/>
    <col min="9191" max="9191" width="0" style="64" hidden="1" customWidth="1"/>
    <col min="9192" max="9192" width="14.33203125" style="64" customWidth="1"/>
    <col min="9193" max="9193" width="13.6640625" style="64" customWidth="1"/>
    <col min="9194" max="9194" width="13.33203125" style="64" customWidth="1"/>
    <col min="9195" max="9196" width="0" style="64" hidden="1" customWidth="1"/>
    <col min="9197" max="9197" width="14.1640625" style="64" customWidth="1"/>
    <col min="9198" max="9198" width="0" style="64" hidden="1" customWidth="1"/>
    <col min="9199" max="9199" width="14.6640625" style="64" customWidth="1"/>
    <col min="9200" max="9201" width="16.1640625" style="64" customWidth="1"/>
    <col min="9202" max="9203" width="0" style="64" hidden="1" customWidth="1"/>
    <col min="9204" max="9204" width="16.1640625" style="64" customWidth="1"/>
    <col min="9205" max="9205" width="0" style="64" hidden="1" customWidth="1"/>
    <col min="9206" max="9208" width="16.1640625" style="64" customWidth="1"/>
    <col min="9209" max="9210" width="0" style="64" hidden="1" customWidth="1"/>
    <col min="9211" max="9211" width="16.1640625" style="64" customWidth="1"/>
    <col min="9212" max="9212" width="0" style="64" hidden="1" customWidth="1"/>
    <col min="9213" max="9213" width="17.83203125" style="64" customWidth="1"/>
    <col min="9214" max="9214" width="18.83203125" style="64" customWidth="1"/>
    <col min="9215" max="9215" width="18.6640625" style="64" customWidth="1"/>
    <col min="9216" max="9217" width="0" style="64" hidden="1" customWidth="1"/>
    <col min="9218" max="9218" width="17.6640625" style="64" customWidth="1"/>
    <col min="9219" max="9219" width="16.1640625" style="64" customWidth="1"/>
    <col min="9220" max="9220" width="1" style="64" customWidth="1"/>
    <col min="9221" max="9221" width="20.1640625" style="64" customWidth="1"/>
    <col min="9222" max="9222" width="17.5" style="64" customWidth="1"/>
    <col min="9223" max="9223" width="17.1640625" style="64" customWidth="1"/>
    <col min="9224" max="9225" width="0" style="64" hidden="1" customWidth="1"/>
    <col min="9226" max="9226" width="18" style="64" customWidth="1"/>
    <col min="9227" max="9234" width="0" style="64" hidden="1" customWidth="1"/>
    <col min="9235" max="9254" width="16.1640625" style="64" customWidth="1"/>
    <col min="9255" max="9415" width="1" style="64"/>
    <col min="9416" max="9416" width="1" style="64" customWidth="1"/>
    <col min="9417" max="9417" width="42" style="64" customWidth="1"/>
    <col min="9418" max="9418" width="9" style="64" customWidth="1"/>
    <col min="9419" max="9419" width="12.83203125" style="64" customWidth="1"/>
    <col min="9420" max="9420" width="17.83203125" style="64" customWidth="1"/>
    <col min="9421" max="9421" width="17.5" style="64" customWidth="1"/>
    <col min="9422" max="9422" width="17" style="64" customWidth="1"/>
    <col min="9423" max="9424" width="0" style="64" hidden="1" customWidth="1"/>
    <col min="9425" max="9425" width="17.83203125" style="64" customWidth="1"/>
    <col min="9426" max="9428" width="17" style="64" customWidth="1"/>
    <col min="9429" max="9429" width="15.6640625" style="64" customWidth="1"/>
    <col min="9430" max="9430" width="17" style="64" customWidth="1"/>
    <col min="9431" max="9431" width="17.5" style="64" customWidth="1"/>
    <col min="9432" max="9432" width="15.5" style="64" customWidth="1"/>
    <col min="9433" max="9433" width="14.6640625" style="64" customWidth="1"/>
    <col min="9434" max="9434" width="14.5" style="64" customWidth="1"/>
    <col min="9435" max="9435" width="13.6640625" style="64" customWidth="1"/>
    <col min="9436" max="9436" width="13.83203125" style="64" customWidth="1"/>
    <col min="9437" max="9438" width="0" style="64" hidden="1" customWidth="1"/>
    <col min="9439" max="9439" width="13.83203125" style="64" customWidth="1"/>
    <col min="9440" max="9440" width="0" style="64" hidden="1" customWidth="1"/>
    <col min="9441" max="9441" width="14.83203125" style="64" customWidth="1"/>
    <col min="9442" max="9442" width="14" style="64" customWidth="1"/>
    <col min="9443" max="9443" width="14.33203125" style="64" customWidth="1"/>
    <col min="9444" max="9445" width="0" style="64" hidden="1" customWidth="1"/>
    <col min="9446" max="9446" width="14.6640625" style="64" customWidth="1"/>
    <col min="9447" max="9447" width="0" style="64" hidden="1" customWidth="1"/>
    <col min="9448" max="9448" width="14.33203125" style="64" customWidth="1"/>
    <col min="9449" max="9449" width="13.6640625" style="64" customWidth="1"/>
    <col min="9450" max="9450" width="13.33203125" style="64" customWidth="1"/>
    <col min="9451" max="9452" width="0" style="64" hidden="1" customWidth="1"/>
    <col min="9453" max="9453" width="14.1640625" style="64" customWidth="1"/>
    <col min="9454" max="9454" width="0" style="64" hidden="1" customWidth="1"/>
    <col min="9455" max="9455" width="14.6640625" style="64" customWidth="1"/>
    <col min="9456" max="9457" width="16.1640625" style="64" customWidth="1"/>
    <col min="9458" max="9459" width="0" style="64" hidden="1" customWidth="1"/>
    <col min="9460" max="9460" width="16.1640625" style="64" customWidth="1"/>
    <col min="9461" max="9461" width="0" style="64" hidden="1" customWidth="1"/>
    <col min="9462" max="9464" width="16.1640625" style="64" customWidth="1"/>
    <col min="9465" max="9466" width="0" style="64" hidden="1" customWidth="1"/>
    <col min="9467" max="9467" width="16.1640625" style="64" customWidth="1"/>
    <col min="9468" max="9468" width="0" style="64" hidden="1" customWidth="1"/>
    <col min="9469" max="9469" width="17.83203125" style="64" customWidth="1"/>
    <col min="9470" max="9470" width="18.83203125" style="64" customWidth="1"/>
    <col min="9471" max="9471" width="18.6640625" style="64" customWidth="1"/>
    <col min="9472" max="9473" width="0" style="64" hidden="1" customWidth="1"/>
    <col min="9474" max="9474" width="17.6640625" style="64" customWidth="1"/>
    <col min="9475" max="9475" width="16.1640625" style="64" customWidth="1"/>
    <col min="9476" max="9476" width="1" style="64" customWidth="1"/>
    <col min="9477" max="9477" width="20.1640625" style="64" customWidth="1"/>
    <col min="9478" max="9478" width="17.5" style="64" customWidth="1"/>
    <col min="9479" max="9479" width="17.1640625" style="64" customWidth="1"/>
    <col min="9480" max="9481" width="0" style="64" hidden="1" customWidth="1"/>
    <col min="9482" max="9482" width="18" style="64" customWidth="1"/>
    <col min="9483" max="9490" width="0" style="64" hidden="1" customWidth="1"/>
    <col min="9491" max="9510" width="16.1640625" style="64" customWidth="1"/>
    <col min="9511" max="9671" width="1" style="64"/>
    <col min="9672" max="9672" width="1" style="64" customWidth="1"/>
    <col min="9673" max="9673" width="42" style="64" customWidth="1"/>
    <col min="9674" max="9674" width="9" style="64" customWidth="1"/>
    <col min="9675" max="9675" width="12.83203125" style="64" customWidth="1"/>
    <col min="9676" max="9676" width="17.83203125" style="64" customWidth="1"/>
    <col min="9677" max="9677" width="17.5" style="64" customWidth="1"/>
    <col min="9678" max="9678" width="17" style="64" customWidth="1"/>
    <col min="9679" max="9680" width="0" style="64" hidden="1" customWidth="1"/>
    <col min="9681" max="9681" width="17.83203125" style="64" customWidth="1"/>
    <col min="9682" max="9684" width="17" style="64" customWidth="1"/>
    <col min="9685" max="9685" width="15.6640625" style="64" customWidth="1"/>
    <col min="9686" max="9686" width="17" style="64" customWidth="1"/>
    <col min="9687" max="9687" width="17.5" style="64" customWidth="1"/>
    <col min="9688" max="9688" width="15.5" style="64" customWidth="1"/>
    <col min="9689" max="9689" width="14.6640625" style="64" customWidth="1"/>
    <col min="9690" max="9690" width="14.5" style="64" customWidth="1"/>
    <col min="9691" max="9691" width="13.6640625" style="64" customWidth="1"/>
    <col min="9692" max="9692" width="13.83203125" style="64" customWidth="1"/>
    <col min="9693" max="9694" width="0" style="64" hidden="1" customWidth="1"/>
    <col min="9695" max="9695" width="13.83203125" style="64" customWidth="1"/>
    <col min="9696" max="9696" width="0" style="64" hidden="1" customWidth="1"/>
    <col min="9697" max="9697" width="14.83203125" style="64" customWidth="1"/>
    <col min="9698" max="9698" width="14" style="64" customWidth="1"/>
    <col min="9699" max="9699" width="14.33203125" style="64" customWidth="1"/>
    <col min="9700" max="9701" width="0" style="64" hidden="1" customWidth="1"/>
    <col min="9702" max="9702" width="14.6640625" style="64" customWidth="1"/>
    <col min="9703" max="9703" width="0" style="64" hidden="1" customWidth="1"/>
    <col min="9704" max="9704" width="14.33203125" style="64" customWidth="1"/>
    <col min="9705" max="9705" width="13.6640625" style="64" customWidth="1"/>
    <col min="9706" max="9706" width="13.33203125" style="64" customWidth="1"/>
    <col min="9707" max="9708" width="0" style="64" hidden="1" customWidth="1"/>
    <col min="9709" max="9709" width="14.1640625" style="64" customWidth="1"/>
    <col min="9710" max="9710" width="0" style="64" hidden="1" customWidth="1"/>
    <col min="9711" max="9711" width="14.6640625" style="64" customWidth="1"/>
    <col min="9712" max="9713" width="16.1640625" style="64" customWidth="1"/>
    <col min="9714" max="9715" width="0" style="64" hidden="1" customWidth="1"/>
    <col min="9716" max="9716" width="16.1640625" style="64" customWidth="1"/>
    <col min="9717" max="9717" width="0" style="64" hidden="1" customWidth="1"/>
    <col min="9718" max="9720" width="16.1640625" style="64" customWidth="1"/>
    <col min="9721" max="9722" width="0" style="64" hidden="1" customWidth="1"/>
    <col min="9723" max="9723" width="16.1640625" style="64" customWidth="1"/>
    <col min="9724" max="9724" width="0" style="64" hidden="1" customWidth="1"/>
    <col min="9725" max="9725" width="17.83203125" style="64" customWidth="1"/>
    <col min="9726" max="9726" width="18.83203125" style="64" customWidth="1"/>
    <col min="9727" max="9727" width="18.6640625" style="64" customWidth="1"/>
    <col min="9728" max="9729" width="0" style="64" hidden="1" customWidth="1"/>
    <col min="9730" max="9730" width="17.6640625" style="64" customWidth="1"/>
    <col min="9731" max="9731" width="16.1640625" style="64" customWidth="1"/>
    <col min="9732" max="9732" width="1" style="64" customWidth="1"/>
    <col min="9733" max="9733" width="20.1640625" style="64" customWidth="1"/>
    <col min="9734" max="9734" width="17.5" style="64" customWidth="1"/>
    <col min="9735" max="9735" width="17.1640625" style="64" customWidth="1"/>
    <col min="9736" max="9737" width="0" style="64" hidden="1" customWidth="1"/>
    <col min="9738" max="9738" width="18" style="64" customWidth="1"/>
    <col min="9739" max="9746" width="0" style="64" hidden="1" customWidth="1"/>
    <col min="9747" max="9766" width="16.1640625" style="64" customWidth="1"/>
    <col min="9767" max="9927" width="1" style="64"/>
    <col min="9928" max="9928" width="1" style="64" customWidth="1"/>
    <col min="9929" max="9929" width="42" style="64" customWidth="1"/>
    <col min="9930" max="9930" width="9" style="64" customWidth="1"/>
    <col min="9931" max="9931" width="12.83203125" style="64" customWidth="1"/>
    <col min="9932" max="9932" width="17.83203125" style="64" customWidth="1"/>
    <col min="9933" max="9933" width="17.5" style="64" customWidth="1"/>
    <col min="9934" max="9934" width="17" style="64" customWidth="1"/>
    <col min="9935" max="9936" width="0" style="64" hidden="1" customWidth="1"/>
    <col min="9937" max="9937" width="17.83203125" style="64" customWidth="1"/>
    <col min="9938" max="9940" width="17" style="64" customWidth="1"/>
    <col min="9941" max="9941" width="15.6640625" style="64" customWidth="1"/>
    <col min="9942" max="9942" width="17" style="64" customWidth="1"/>
    <col min="9943" max="9943" width="17.5" style="64" customWidth="1"/>
    <col min="9944" max="9944" width="15.5" style="64" customWidth="1"/>
    <col min="9945" max="9945" width="14.6640625" style="64" customWidth="1"/>
    <col min="9946" max="9946" width="14.5" style="64" customWidth="1"/>
    <col min="9947" max="9947" width="13.6640625" style="64" customWidth="1"/>
    <col min="9948" max="9948" width="13.83203125" style="64" customWidth="1"/>
    <col min="9949" max="9950" width="0" style="64" hidden="1" customWidth="1"/>
    <col min="9951" max="9951" width="13.83203125" style="64" customWidth="1"/>
    <col min="9952" max="9952" width="0" style="64" hidden="1" customWidth="1"/>
    <col min="9953" max="9953" width="14.83203125" style="64" customWidth="1"/>
    <col min="9954" max="9954" width="14" style="64" customWidth="1"/>
    <col min="9955" max="9955" width="14.33203125" style="64" customWidth="1"/>
    <col min="9956" max="9957" width="0" style="64" hidden="1" customWidth="1"/>
    <col min="9958" max="9958" width="14.6640625" style="64" customWidth="1"/>
    <col min="9959" max="9959" width="0" style="64" hidden="1" customWidth="1"/>
    <col min="9960" max="9960" width="14.33203125" style="64" customWidth="1"/>
    <col min="9961" max="9961" width="13.6640625" style="64" customWidth="1"/>
    <col min="9962" max="9962" width="13.33203125" style="64" customWidth="1"/>
    <col min="9963" max="9964" width="0" style="64" hidden="1" customWidth="1"/>
    <col min="9965" max="9965" width="14.1640625" style="64" customWidth="1"/>
    <col min="9966" max="9966" width="0" style="64" hidden="1" customWidth="1"/>
    <col min="9967" max="9967" width="14.6640625" style="64" customWidth="1"/>
    <col min="9968" max="9969" width="16.1640625" style="64" customWidth="1"/>
    <col min="9970" max="9971" width="0" style="64" hidden="1" customWidth="1"/>
    <col min="9972" max="9972" width="16.1640625" style="64" customWidth="1"/>
    <col min="9973" max="9973" width="0" style="64" hidden="1" customWidth="1"/>
    <col min="9974" max="9976" width="16.1640625" style="64" customWidth="1"/>
    <col min="9977" max="9978" width="0" style="64" hidden="1" customWidth="1"/>
    <col min="9979" max="9979" width="16.1640625" style="64" customWidth="1"/>
    <col min="9980" max="9980" width="0" style="64" hidden="1" customWidth="1"/>
    <col min="9981" max="9981" width="17.83203125" style="64" customWidth="1"/>
    <col min="9982" max="9982" width="18.83203125" style="64" customWidth="1"/>
    <col min="9983" max="9983" width="18.6640625" style="64" customWidth="1"/>
    <col min="9984" max="9985" width="0" style="64" hidden="1" customWidth="1"/>
    <col min="9986" max="9986" width="17.6640625" style="64" customWidth="1"/>
    <col min="9987" max="9987" width="16.1640625" style="64" customWidth="1"/>
    <col min="9988" max="9988" width="1" style="64" customWidth="1"/>
    <col min="9989" max="9989" width="20.1640625" style="64" customWidth="1"/>
    <col min="9990" max="9990" width="17.5" style="64" customWidth="1"/>
    <col min="9991" max="9991" width="17.1640625" style="64" customWidth="1"/>
    <col min="9992" max="9993" width="0" style="64" hidden="1" customWidth="1"/>
    <col min="9994" max="9994" width="18" style="64" customWidth="1"/>
    <col min="9995" max="10002" width="0" style="64" hidden="1" customWidth="1"/>
    <col min="10003" max="10022" width="16.1640625" style="64" customWidth="1"/>
    <col min="10023" max="10183" width="1" style="64"/>
    <col min="10184" max="10184" width="1" style="64" customWidth="1"/>
    <col min="10185" max="10185" width="42" style="64" customWidth="1"/>
    <col min="10186" max="10186" width="9" style="64" customWidth="1"/>
    <col min="10187" max="10187" width="12.83203125" style="64" customWidth="1"/>
    <col min="10188" max="10188" width="17.83203125" style="64" customWidth="1"/>
    <col min="10189" max="10189" width="17.5" style="64" customWidth="1"/>
    <col min="10190" max="10190" width="17" style="64" customWidth="1"/>
    <col min="10191" max="10192" width="0" style="64" hidden="1" customWidth="1"/>
    <col min="10193" max="10193" width="17.83203125" style="64" customWidth="1"/>
    <col min="10194" max="10196" width="17" style="64" customWidth="1"/>
    <col min="10197" max="10197" width="15.6640625" style="64" customWidth="1"/>
    <col min="10198" max="10198" width="17" style="64" customWidth="1"/>
    <col min="10199" max="10199" width="17.5" style="64" customWidth="1"/>
    <col min="10200" max="10200" width="15.5" style="64" customWidth="1"/>
    <col min="10201" max="10201" width="14.6640625" style="64" customWidth="1"/>
    <col min="10202" max="10202" width="14.5" style="64" customWidth="1"/>
    <col min="10203" max="10203" width="13.6640625" style="64" customWidth="1"/>
    <col min="10204" max="10204" width="13.83203125" style="64" customWidth="1"/>
    <col min="10205" max="10206" width="0" style="64" hidden="1" customWidth="1"/>
    <col min="10207" max="10207" width="13.83203125" style="64" customWidth="1"/>
    <col min="10208" max="10208" width="0" style="64" hidden="1" customWidth="1"/>
    <col min="10209" max="10209" width="14.83203125" style="64" customWidth="1"/>
    <col min="10210" max="10210" width="14" style="64" customWidth="1"/>
    <col min="10211" max="10211" width="14.33203125" style="64" customWidth="1"/>
    <col min="10212" max="10213" width="0" style="64" hidden="1" customWidth="1"/>
    <col min="10214" max="10214" width="14.6640625" style="64" customWidth="1"/>
    <col min="10215" max="10215" width="0" style="64" hidden="1" customWidth="1"/>
    <col min="10216" max="10216" width="14.33203125" style="64" customWidth="1"/>
    <col min="10217" max="10217" width="13.6640625" style="64" customWidth="1"/>
    <col min="10218" max="10218" width="13.33203125" style="64" customWidth="1"/>
    <col min="10219" max="10220" width="0" style="64" hidden="1" customWidth="1"/>
    <col min="10221" max="10221" width="14.1640625" style="64" customWidth="1"/>
    <col min="10222" max="10222" width="0" style="64" hidden="1" customWidth="1"/>
    <col min="10223" max="10223" width="14.6640625" style="64" customWidth="1"/>
    <col min="10224" max="10225" width="16.1640625" style="64" customWidth="1"/>
    <col min="10226" max="10227" width="0" style="64" hidden="1" customWidth="1"/>
    <col min="10228" max="10228" width="16.1640625" style="64" customWidth="1"/>
    <col min="10229" max="10229" width="0" style="64" hidden="1" customWidth="1"/>
    <col min="10230" max="10232" width="16.1640625" style="64" customWidth="1"/>
    <col min="10233" max="10234" width="0" style="64" hidden="1" customWidth="1"/>
    <col min="10235" max="10235" width="16.1640625" style="64" customWidth="1"/>
    <col min="10236" max="10236" width="0" style="64" hidden="1" customWidth="1"/>
    <col min="10237" max="10237" width="17.83203125" style="64" customWidth="1"/>
    <col min="10238" max="10238" width="18.83203125" style="64" customWidth="1"/>
    <col min="10239" max="10239" width="18.6640625" style="64" customWidth="1"/>
    <col min="10240" max="10241" width="0" style="64" hidden="1" customWidth="1"/>
    <col min="10242" max="10242" width="17.6640625" style="64" customWidth="1"/>
    <col min="10243" max="10243" width="16.1640625" style="64" customWidth="1"/>
    <col min="10244" max="10244" width="1" style="64" customWidth="1"/>
    <col min="10245" max="10245" width="20.1640625" style="64" customWidth="1"/>
    <col min="10246" max="10246" width="17.5" style="64" customWidth="1"/>
    <col min="10247" max="10247" width="17.1640625" style="64" customWidth="1"/>
    <col min="10248" max="10249" width="0" style="64" hidden="1" customWidth="1"/>
    <col min="10250" max="10250" width="18" style="64" customWidth="1"/>
    <col min="10251" max="10258" width="0" style="64" hidden="1" customWidth="1"/>
    <col min="10259" max="10278" width="16.1640625" style="64" customWidth="1"/>
    <col min="10279" max="10439" width="1" style="64"/>
    <col min="10440" max="10440" width="1" style="64" customWidth="1"/>
    <col min="10441" max="10441" width="42" style="64" customWidth="1"/>
    <col min="10442" max="10442" width="9" style="64" customWidth="1"/>
    <col min="10443" max="10443" width="12.83203125" style="64" customWidth="1"/>
    <col min="10444" max="10444" width="17.83203125" style="64" customWidth="1"/>
    <col min="10445" max="10445" width="17.5" style="64" customWidth="1"/>
    <col min="10446" max="10446" width="17" style="64" customWidth="1"/>
    <col min="10447" max="10448" width="0" style="64" hidden="1" customWidth="1"/>
    <col min="10449" max="10449" width="17.83203125" style="64" customWidth="1"/>
    <col min="10450" max="10452" width="17" style="64" customWidth="1"/>
    <col min="10453" max="10453" width="15.6640625" style="64" customWidth="1"/>
    <col min="10454" max="10454" width="17" style="64" customWidth="1"/>
    <col min="10455" max="10455" width="17.5" style="64" customWidth="1"/>
    <col min="10456" max="10456" width="15.5" style="64" customWidth="1"/>
    <col min="10457" max="10457" width="14.6640625" style="64" customWidth="1"/>
    <col min="10458" max="10458" width="14.5" style="64" customWidth="1"/>
    <col min="10459" max="10459" width="13.6640625" style="64" customWidth="1"/>
    <col min="10460" max="10460" width="13.83203125" style="64" customWidth="1"/>
    <col min="10461" max="10462" width="0" style="64" hidden="1" customWidth="1"/>
    <col min="10463" max="10463" width="13.83203125" style="64" customWidth="1"/>
    <col min="10464" max="10464" width="0" style="64" hidden="1" customWidth="1"/>
    <col min="10465" max="10465" width="14.83203125" style="64" customWidth="1"/>
    <col min="10466" max="10466" width="14" style="64" customWidth="1"/>
    <col min="10467" max="10467" width="14.33203125" style="64" customWidth="1"/>
    <col min="10468" max="10469" width="0" style="64" hidden="1" customWidth="1"/>
    <col min="10470" max="10470" width="14.6640625" style="64" customWidth="1"/>
    <col min="10471" max="10471" width="0" style="64" hidden="1" customWidth="1"/>
    <col min="10472" max="10472" width="14.33203125" style="64" customWidth="1"/>
    <col min="10473" max="10473" width="13.6640625" style="64" customWidth="1"/>
    <col min="10474" max="10474" width="13.33203125" style="64" customWidth="1"/>
    <col min="10475" max="10476" width="0" style="64" hidden="1" customWidth="1"/>
    <col min="10477" max="10477" width="14.1640625" style="64" customWidth="1"/>
    <col min="10478" max="10478" width="0" style="64" hidden="1" customWidth="1"/>
    <col min="10479" max="10479" width="14.6640625" style="64" customWidth="1"/>
    <col min="10480" max="10481" width="16.1640625" style="64" customWidth="1"/>
    <col min="10482" max="10483" width="0" style="64" hidden="1" customWidth="1"/>
    <col min="10484" max="10484" width="16.1640625" style="64" customWidth="1"/>
    <col min="10485" max="10485" width="0" style="64" hidden="1" customWidth="1"/>
    <col min="10486" max="10488" width="16.1640625" style="64" customWidth="1"/>
    <col min="10489" max="10490" width="0" style="64" hidden="1" customWidth="1"/>
    <col min="10491" max="10491" width="16.1640625" style="64" customWidth="1"/>
    <col min="10492" max="10492" width="0" style="64" hidden="1" customWidth="1"/>
    <col min="10493" max="10493" width="17.83203125" style="64" customWidth="1"/>
    <col min="10494" max="10494" width="18.83203125" style="64" customWidth="1"/>
    <col min="10495" max="10495" width="18.6640625" style="64" customWidth="1"/>
    <col min="10496" max="10497" width="0" style="64" hidden="1" customWidth="1"/>
    <col min="10498" max="10498" width="17.6640625" style="64" customWidth="1"/>
    <col min="10499" max="10499" width="16.1640625" style="64" customWidth="1"/>
    <col min="10500" max="10500" width="1" style="64" customWidth="1"/>
    <col min="10501" max="10501" width="20.1640625" style="64" customWidth="1"/>
    <col min="10502" max="10502" width="17.5" style="64" customWidth="1"/>
    <col min="10503" max="10503" width="17.1640625" style="64" customWidth="1"/>
    <col min="10504" max="10505" width="0" style="64" hidden="1" customWidth="1"/>
    <col min="10506" max="10506" width="18" style="64" customWidth="1"/>
    <col min="10507" max="10514" width="0" style="64" hidden="1" customWidth="1"/>
    <col min="10515" max="10534" width="16.1640625" style="64" customWidth="1"/>
    <col min="10535" max="10695" width="1" style="64"/>
    <col min="10696" max="10696" width="1" style="64" customWidth="1"/>
    <col min="10697" max="10697" width="42" style="64" customWidth="1"/>
    <col min="10698" max="10698" width="9" style="64" customWidth="1"/>
    <col min="10699" max="10699" width="12.83203125" style="64" customWidth="1"/>
    <col min="10700" max="10700" width="17.83203125" style="64" customWidth="1"/>
    <col min="10701" max="10701" width="17.5" style="64" customWidth="1"/>
    <col min="10702" max="10702" width="17" style="64" customWidth="1"/>
    <col min="10703" max="10704" width="0" style="64" hidden="1" customWidth="1"/>
    <col min="10705" max="10705" width="17.83203125" style="64" customWidth="1"/>
    <col min="10706" max="10708" width="17" style="64" customWidth="1"/>
    <col min="10709" max="10709" width="15.6640625" style="64" customWidth="1"/>
    <col min="10710" max="10710" width="17" style="64" customWidth="1"/>
    <col min="10711" max="10711" width="17.5" style="64" customWidth="1"/>
    <col min="10712" max="10712" width="15.5" style="64" customWidth="1"/>
    <col min="10713" max="10713" width="14.6640625" style="64" customWidth="1"/>
    <col min="10714" max="10714" width="14.5" style="64" customWidth="1"/>
    <col min="10715" max="10715" width="13.6640625" style="64" customWidth="1"/>
    <col min="10716" max="10716" width="13.83203125" style="64" customWidth="1"/>
    <col min="10717" max="10718" width="0" style="64" hidden="1" customWidth="1"/>
    <col min="10719" max="10719" width="13.83203125" style="64" customWidth="1"/>
    <col min="10720" max="10720" width="0" style="64" hidden="1" customWidth="1"/>
    <col min="10721" max="10721" width="14.83203125" style="64" customWidth="1"/>
    <col min="10722" max="10722" width="14" style="64" customWidth="1"/>
    <col min="10723" max="10723" width="14.33203125" style="64" customWidth="1"/>
    <col min="10724" max="10725" width="0" style="64" hidden="1" customWidth="1"/>
    <col min="10726" max="10726" width="14.6640625" style="64" customWidth="1"/>
    <col min="10727" max="10727" width="0" style="64" hidden="1" customWidth="1"/>
    <col min="10728" max="10728" width="14.33203125" style="64" customWidth="1"/>
    <col min="10729" max="10729" width="13.6640625" style="64" customWidth="1"/>
    <col min="10730" max="10730" width="13.33203125" style="64" customWidth="1"/>
    <col min="10731" max="10732" width="0" style="64" hidden="1" customWidth="1"/>
    <col min="10733" max="10733" width="14.1640625" style="64" customWidth="1"/>
    <col min="10734" max="10734" width="0" style="64" hidden="1" customWidth="1"/>
    <col min="10735" max="10735" width="14.6640625" style="64" customWidth="1"/>
    <col min="10736" max="10737" width="16.1640625" style="64" customWidth="1"/>
    <col min="10738" max="10739" width="0" style="64" hidden="1" customWidth="1"/>
    <col min="10740" max="10740" width="16.1640625" style="64" customWidth="1"/>
    <col min="10741" max="10741" width="0" style="64" hidden="1" customWidth="1"/>
    <col min="10742" max="10744" width="16.1640625" style="64" customWidth="1"/>
    <col min="10745" max="10746" width="0" style="64" hidden="1" customWidth="1"/>
    <col min="10747" max="10747" width="16.1640625" style="64" customWidth="1"/>
    <col min="10748" max="10748" width="0" style="64" hidden="1" customWidth="1"/>
    <col min="10749" max="10749" width="17.83203125" style="64" customWidth="1"/>
    <col min="10750" max="10750" width="18.83203125" style="64" customWidth="1"/>
    <col min="10751" max="10751" width="18.6640625" style="64" customWidth="1"/>
    <col min="10752" max="10753" width="0" style="64" hidden="1" customWidth="1"/>
    <col min="10754" max="10754" width="17.6640625" style="64" customWidth="1"/>
    <col min="10755" max="10755" width="16.1640625" style="64" customWidth="1"/>
    <col min="10756" max="10756" width="1" style="64" customWidth="1"/>
    <col min="10757" max="10757" width="20.1640625" style="64" customWidth="1"/>
    <col min="10758" max="10758" width="17.5" style="64" customWidth="1"/>
    <col min="10759" max="10759" width="17.1640625" style="64" customWidth="1"/>
    <col min="10760" max="10761" width="0" style="64" hidden="1" customWidth="1"/>
    <col min="10762" max="10762" width="18" style="64" customWidth="1"/>
    <col min="10763" max="10770" width="0" style="64" hidden="1" customWidth="1"/>
    <col min="10771" max="10790" width="16.1640625" style="64" customWidth="1"/>
    <col min="10791" max="10951" width="1" style="64"/>
    <col min="10952" max="10952" width="1" style="64" customWidth="1"/>
    <col min="10953" max="10953" width="42" style="64" customWidth="1"/>
    <col min="10954" max="10954" width="9" style="64" customWidth="1"/>
    <col min="10955" max="10955" width="12.83203125" style="64" customWidth="1"/>
    <col min="10956" max="10956" width="17.83203125" style="64" customWidth="1"/>
    <col min="10957" max="10957" width="17.5" style="64" customWidth="1"/>
    <col min="10958" max="10958" width="17" style="64" customWidth="1"/>
    <col min="10959" max="10960" width="0" style="64" hidden="1" customWidth="1"/>
    <col min="10961" max="10961" width="17.83203125" style="64" customWidth="1"/>
    <col min="10962" max="10964" width="17" style="64" customWidth="1"/>
    <col min="10965" max="10965" width="15.6640625" style="64" customWidth="1"/>
    <col min="10966" max="10966" width="17" style="64" customWidth="1"/>
    <col min="10967" max="10967" width="17.5" style="64" customWidth="1"/>
    <col min="10968" max="10968" width="15.5" style="64" customWidth="1"/>
    <col min="10969" max="10969" width="14.6640625" style="64" customWidth="1"/>
    <col min="10970" max="10970" width="14.5" style="64" customWidth="1"/>
    <col min="10971" max="10971" width="13.6640625" style="64" customWidth="1"/>
    <col min="10972" max="10972" width="13.83203125" style="64" customWidth="1"/>
    <col min="10973" max="10974" width="0" style="64" hidden="1" customWidth="1"/>
    <col min="10975" max="10975" width="13.83203125" style="64" customWidth="1"/>
    <col min="10976" max="10976" width="0" style="64" hidden="1" customWidth="1"/>
    <col min="10977" max="10977" width="14.83203125" style="64" customWidth="1"/>
    <col min="10978" max="10978" width="14" style="64" customWidth="1"/>
    <col min="10979" max="10979" width="14.33203125" style="64" customWidth="1"/>
    <col min="10980" max="10981" width="0" style="64" hidden="1" customWidth="1"/>
    <col min="10982" max="10982" width="14.6640625" style="64" customWidth="1"/>
    <col min="10983" max="10983" width="0" style="64" hidden="1" customWidth="1"/>
    <col min="10984" max="10984" width="14.33203125" style="64" customWidth="1"/>
    <col min="10985" max="10985" width="13.6640625" style="64" customWidth="1"/>
    <col min="10986" max="10986" width="13.33203125" style="64" customWidth="1"/>
    <col min="10987" max="10988" width="0" style="64" hidden="1" customWidth="1"/>
    <col min="10989" max="10989" width="14.1640625" style="64" customWidth="1"/>
    <col min="10990" max="10990" width="0" style="64" hidden="1" customWidth="1"/>
    <col min="10991" max="10991" width="14.6640625" style="64" customWidth="1"/>
    <col min="10992" max="10993" width="16.1640625" style="64" customWidth="1"/>
    <col min="10994" max="10995" width="0" style="64" hidden="1" customWidth="1"/>
    <col min="10996" max="10996" width="16.1640625" style="64" customWidth="1"/>
    <col min="10997" max="10997" width="0" style="64" hidden="1" customWidth="1"/>
    <col min="10998" max="11000" width="16.1640625" style="64" customWidth="1"/>
    <col min="11001" max="11002" width="0" style="64" hidden="1" customWidth="1"/>
    <col min="11003" max="11003" width="16.1640625" style="64" customWidth="1"/>
    <col min="11004" max="11004" width="0" style="64" hidden="1" customWidth="1"/>
    <col min="11005" max="11005" width="17.83203125" style="64" customWidth="1"/>
    <col min="11006" max="11006" width="18.83203125" style="64" customWidth="1"/>
    <col min="11007" max="11007" width="18.6640625" style="64" customWidth="1"/>
    <col min="11008" max="11009" width="0" style="64" hidden="1" customWidth="1"/>
    <col min="11010" max="11010" width="17.6640625" style="64" customWidth="1"/>
    <col min="11011" max="11011" width="16.1640625" style="64" customWidth="1"/>
    <col min="11012" max="11012" width="1" style="64" customWidth="1"/>
    <col min="11013" max="11013" width="20.1640625" style="64" customWidth="1"/>
    <col min="11014" max="11014" width="17.5" style="64" customWidth="1"/>
    <col min="11015" max="11015" width="17.1640625" style="64" customWidth="1"/>
    <col min="11016" max="11017" width="0" style="64" hidden="1" customWidth="1"/>
    <col min="11018" max="11018" width="18" style="64" customWidth="1"/>
    <col min="11019" max="11026" width="0" style="64" hidden="1" customWidth="1"/>
    <col min="11027" max="11046" width="16.1640625" style="64" customWidth="1"/>
    <col min="11047" max="11207" width="1" style="64"/>
    <col min="11208" max="11208" width="1" style="64" customWidth="1"/>
    <col min="11209" max="11209" width="42" style="64" customWidth="1"/>
    <col min="11210" max="11210" width="9" style="64" customWidth="1"/>
    <col min="11211" max="11211" width="12.83203125" style="64" customWidth="1"/>
    <col min="11212" max="11212" width="17.83203125" style="64" customWidth="1"/>
    <col min="11213" max="11213" width="17.5" style="64" customWidth="1"/>
    <col min="11214" max="11214" width="17" style="64" customWidth="1"/>
    <col min="11215" max="11216" width="0" style="64" hidden="1" customWidth="1"/>
    <col min="11217" max="11217" width="17.83203125" style="64" customWidth="1"/>
    <col min="11218" max="11220" width="17" style="64" customWidth="1"/>
    <col min="11221" max="11221" width="15.6640625" style="64" customWidth="1"/>
    <col min="11222" max="11222" width="17" style="64" customWidth="1"/>
    <col min="11223" max="11223" width="17.5" style="64" customWidth="1"/>
    <col min="11224" max="11224" width="15.5" style="64" customWidth="1"/>
    <col min="11225" max="11225" width="14.6640625" style="64" customWidth="1"/>
    <col min="11226" max="11226" width="14.5" style="64" customWidth="1"/>
    <col min="11227" max="11227" width="13.6640625" style="64" customWidth="1"/>
    <col min="11228" max="11228" width="13.83203125" style="64" customWidth="1"/>
    <col min="11229" max="11230" width="0" style="64" hidden="1" customWidth="1"/>
    <col min="11231" max="11231" width="13.83203125" style="64" customWidth="1"/>
    <col min="11232" max="11232" width="0" style="64" hidden="1" customWidth="1"/>
    <col min="11233" max="11233" width="14.83203125" style="64" customWidth="1"/>
    <col min="11234" max="11234" width="14" style="64" customWidth="1"/>
    <col min="11235" max="11235" width="14.33203125" style="64" customWidth="1"/>
    <col min="11236" max="11237" width="0" style="64" hidden="1" customWidth="1"/>
    <col min="11238" max="11238" width="14.6640625" style="64" customWidth="1"/>
    <col min="11239" max="11239" width="0" style="64" hidden="1" customWidth="1"/>
    <col min="11240" max="11240" width="14.33203125" style="64" customWidth="1"/>
    <col min="11241" max="11241" width="13.6640625" style="64" customWidth="1"/>
    <col min="11242" max="11242" width="13.33203125" style="64" customWidth="1"/>
    <col min="11243" max="11244" width="0" style="64" hidden="1" customWidth="1"/>
    <col min="11245" max="11245" width="14.1640625" style="64" customWidth="1"/>
    <col min="11246" max="11246" width="0" style="64" hidden="1" customWidth="1"/>
    <col min="11247" max="11247" width="14.6640625" style="64" customWidth="1"/>
    <col min="11248" max="11249" width="16.1640625" style="64" customWidth="1"/>
    <col min="11250" max="11251" width="0" style="64" hidden="1" customWidth="1"/>
    <col min="11252" max="11252" width="16.1640625" style="64" customWidth="1"/>
    <col min="11253" max="11253" width="0" style="64" hidden="1" customWidth="1"/>
    <col min="11254" max="11256" width="16.1640625" style="64" customWidth="1"/>
    <col min="11257" max="11258" width="0" style="64" hidden="1" customWidth="1"/>
    <col min="11259" max="11259" width="16.1640625" style="64" customWidth="1"/>
    <col min="11260" max="11260" width="0" style="64" hidden="1" customWidth="1"/>
    <col min="11261" max="11261" width="17.83203125" style="64" customWidth="1"/>
    <col min="11262" max="11262" width="18.83203125" style="64" customWidth="1"/>
    <col min="11263" max="11263" width="18.6640625" style="64" customWidth="1"/>
    <col min="11264" max="11265" width="0" style="64" hidden="1" customWidth="1"/>
    <col min="11266" max="11266" width="17.6640625" style="64" customWidth="1"/>
    <col min="11267" max="11267" width="16.1640625" style="64" customWidth="1"/>
    <col min="11268" max="11268" width="1" style="64" customWidth="1"/>
    <col min="11269" max="11269" width="20.1640625" style="64" customWidth="1"/>
    <col min="11270" max="11270" width="17.5" style="64" customWidth="1"/>
    <col min="11271" max="11271" width="17.1640625" style="64" customWidth="1"/>
    <col min="11272" max="11273" width="0" style="64" hidden="1" customWidth="1"/>
    <col min="11274" max="11274" width="18" style="64" customWidth="1"/>
    <col min="11275" max="11282" width="0" style="64" hidden="1" customWidth="1"/>
    <col min="11283" max="11302" width="16.1640625" style="64" customWidth="1"/>
    <col min="11303" max="11463" width="1" style="64"/>
    <col min="11464" max="11464" width="1" style="64" customWidth="1"/>
    <col min="11465" max="11465" width="42" style="64" customWidth="1"/>
    <col min="11466" max="11466" width="9" style="64" customWidth="1"/>
    <col min="11467" max="11467" width="12.83203125" style="64" customWidth="1"/>
    <col min="11468" max="11468" width="17.83203125" style="64" customWidth="1"/>
    <col min="11469" max="11469" width="17.5" style="64" customWidth="1"/>
    <col min="11470" max="11470" width="17" style="64" customWidth="1"/>
    <col min="11471" max="11472" width="0" style="64" hidden="1" customWidth="1"/>
    <col min="11473" max="11473" width="17.83203125" style="64" customWidth="1"/>
    <col min="11474" max="11476" width="17" style="64" customWidth="1"/>
    <col min="11477" max="11477" width="15.6640625" style="64" customWidth="1"/>
    <col min="11478" max="11478" width="17" style="64" customWidth="1"/>
    <col min="11479" max="11479" width="17.5" style="64" customWidth="1"/>
    <col min="11480" max="11480" width="15.5" style="64" customWidth="1"/>
    <col min="11481" max="11481" width="14.6640625" style="64" customWidth="1"/>
    <col min="11482" max="11482" width="14.5" style="64" customWidth="1"/>
    <col min="11483" max="11483" width="13.6640625" style="64" customWidth="1"/>
    <col min="11484" max="11484" width="13.83203125" style="64" customWidth="1"/>
    <col min="11485" max="11486" width="0" style="64" hidden="1" customWidth="1"/>
    <col min="11487" max="11487" width="13.83203125" style="64" customWidth="1"/>
    <col min="11488" max="11488" width="0" style="64" hidden="1" customWidth="1"/>
    <col min="11489" max="11489" width="14.83203125" style="64" customWidth="1"/>
    <col min="11490" max="11490" width="14" style="64" customWidth="1"/>
    <col min="11491" max="11491" width="14.33203125" style="64" customWidth="1"/>
    <col min="11492" max="11493" width="0" style="64" hidden="1" customWidth="1"/>
    <col min="11494" max="11494" width="14.6640625" style="64" customWidth="1"/>
    <col min="11495" max="11495" width="0" style="64" hidden="1" customWidth="1"/>
    <col min="11496" max="11496" width="14.33203125" style="64" customWidth="1"/>
    <col min="11497" max="11497" width="13.6640625" style="64" customWidth="1"/>
    <col min="11498" max="11498" width="13.33203125" style="64" customWidth="1"/>
    <col min="11499" max="11500" width="0" style="64" hidden="1" customWidth="1"/>
    <col min="11501" max="11501" width="14.1640625" style="64" customWidth="1"/>
    <col min="11502" max="11502" width="0" style="64" hidden="1" customWidth="1"/>
    <col min="11503" max="11503" width="14.6640625" style="64" customWidth="1"/>
    <col min="11504" max="11505" width="16.1640625" style="64" customWidth="1"/>
    <col min="11506" max="11507" width="0" style="64" hidden="1" customWidth="1"/>
    <col min="11508" max="11508" width="16.1640625" style="64" customWidth="1"/>
    <col min="11509" max="11509" width="0" style="64" hidden="1" customWidth="1"/>
    <col min="11510" max="11512" width="16.1640625" style="64" customWidth="1"/>
    <col min="11513" max="11514" width="0" style="64" hidden="1" customWidth="1"/>
    <col min="11515" max="11515" width="16.1640625" style="64" customWidth="1"/>
    <col min="11516" max="11516" width="0" style="64" hidden="1" customWidth="1"/>
    <col min="11517" max="11517" width="17.83203125" style="64" customWidth="1"/>
    <col min="11518" max="11518" width="18.83203125" style="64" customWidth="1"/>
    <col min="11519" max="11519" width="18.6640625" style="64" customWidth="1"/>
    <col min="11520" max="11521" width="0" style="64" hidden="1" customWidth="1"/>
    <col min="11522" max="11522" width="17.6640625" style="64" customWidth="1"/>
    <col min="11523" max="11523" width="16.1640625" style="64" customWidth="1"/>
    <col min="11524" max="11524" width="1" style="64" customWidth="1"/>
    <col min="11525" max="11525" width="20.1640625" style="64" customWidth="1"/>
    <col min="11526" max="11526" width="17.5" style="64" customWidth="1"/>
    <col min="11527" max="11527" width="17.1640625" style="64" customWidth="1"/>
    <col min="11528" max="11529" width="0" style="64" hidden="1" customWidth="1"/>
    <col min="11530" max="11530" width="18" style="64" customWidth="1"/>
    <col min="11531" max="11538" width="0" style="64" hidden="1" customWidth="1"/>
    <col min="11539" max="11558" width="16.1640625" style="64" customWidth="1"/>
    <col min="11559" max="11719" width="1" style="64"/>
    <col min="11720" max="11720" width="1" style="64" customWidth="1"/>
    <col min="11721" max="11721" width="42" style="64" customWidth="1"/>
    <col min="11722" max="11722" width="9" style="64" customWidth="1"/>
    <col min="11723" max="11723" width="12.83203125" style="64" customWidth="1"/>
    <col min="11724" max="11724" width="17.83203125" style="64" customWidth="1"/>
    <col min="11725" max="11725" width="17.5" style="64" customWidth="1"/>
    <col min="11726" max="11726" width="17" style="64" customWidth="1"/>
    <col min="11727" max="11728" width="0" style="64" hidden="1" customWidth="1"/>
    <col min="11729" max="11729" width="17.83203125" style="64" customWidth="1"/>
    <col min="11730" max="11732" width="17" style="64" customWidth="1"/>
    <col min="11733" max="11733" width="15.6640625" style="64" customWidth="1"/>
    <col min="11734" max="11734" width="17" style="64" customWidth="1"/>
    <col min="11735" max="11735" width="17.5" style="64" customWidth="1"/>
    <col min="11736" max="11736" width="15.5" style="64" customWidth="1"/>
    <col min="11737" max="11737" width="14.6640625" style="64" customWidth="1"/>
    <col min="11738" max="11738" width="14.5" style="64" customWidth="1"/>
    <col min="11739" max="11739" width="13.6640625" style="64" customWidth="1"/>
    <col min="11740" max="11740" width="13.83203125" style="64" customWidth="1"/>
    <col min="11741" max="11742" width="0" style="64" hidden="1" customWidth="1"/>
    <col min="11743" max="11743" width="13.83203125" style="64" customWidth="1"/>
    <col min="11744" max="11744" width="0" style="64" hidden="1" customWidth="1"/>
    <col min="11745" max="11745" width="14.83203125" style="64" customWidth="1"/>
    <col min="11746" max="11746" width="14" style="64" customWidth="1"/>
    <col min="11747" max="11747" width="14.33203125" style="64" customWidth="1"/>
    <col min="11748" max="11749" width="0" style="64" hidden="1" customWidth="1"/>
    <col min="11750" max="11750" width="14.6640625" style="64" customWidth="1"/>
    <col min="11751" max="11751" width="0" style="64" hidden="1" customWidth="1"/>
    <col min="11752" max="11752" width="14.33203125" style="64" customWidth="1"/>
    <col min="11753" max="11753" width="13.6640625" style="64" customWidth="1"/>
    <col min="11754" max="11754" width="13.33203125" style="64" customWidth="1"/>
    <col min="11755" max="11756" width="0" style="64" hidden="1" customWidth="1"/>
    <col min="11757" max="11757" width="14.1640625" style="64" customWidth="1"/>
    <col min="11758" max="11758" width="0" style="64" hidden="1" customWidth="1"/>
    <col min="11759" max="11759" width="14.6640625" style="64" customWidth="1"/>
    <col min="11760" max="11761" width="16.1640625" style="64" customWidth="1"/>
    <col min="11762" max="11763" width="0" style="64" hidden="1" customWidth="1"/>
    <col min="11764" max="11764" width="16.1640625" style="64" customWidth="1"/>
    <col min="11765" max="11765" width="0" style="64" hidden="1" customWidth="1"/>
    <col min="11766" max="11768" width="16.1640625" style="64" customWidth="1"/>
    <col min="11769" max="11770" width="0" style="64" hidden="1" customWidth="1"/>
    <col min="11771" max="11771" width="16.1640625" style="64" customWidth="1"/>
    <col min="11772" max="11772" width="0" style="64" hidden="1" customWidth="1"/>
    <col min="11773" max="11773" width="17.83203125" style="64" customWidth="1"/>
    <col min="11774" max="11774" width="18.83203125" style="64" customWidth="1"/>
    <col min="11775" max="11775" width="18.6640625" style="64" customWidth="1"/>
    <col min="11776" max="11777" width="0" style="64" hidden="1" customWidth="1"/>
    <col min="11778" max="11778" width="17.6640625" style="64" customWidth="1"/>
    <col min="11779" max="11779" width="16.1640625" style="64" customWidth="1"/>
    <col min="11780" max="11780" width="1" style="64" customWidth="1"/>
    <col min="11781" max="11781" width="20.1640625" style="64" customWidth="1"/>
    <col min="11782" max="11782" width="17.5" style="64" customWidth="1"/>
    <col min="11783" max="11783" width="17.1640625" style="64" customWidth="1"/>
    <col min="11784" max="11785" width="0" style="64" hidden="1" customWidth="1"/>
    <col min="11786" max="11786" width="18" style="64" customWidth="1"/>
    <col min="11787" max="11794" width="0" style="64" hidden="1" customWidth="1"/>
    <col min="11795" max="11814" width="16.1640625" style="64" customWidth="1"/>
    <col min="11815" max="11975" width="1" style="64"/>
    <col min="11976" max="11976" width="1" style="64" customWidth="1"/>
    <col min="11977" max="11977" width="42" style="64" customWidth="1"/>
    <col min="11978" max="11978" width="9" style="64" customWidth="1"/>
    <col min="11979" max="11979" width="12.83203125" style="64" customWidth="1"/>
    <col min="11980" max="11980" width="17.83203125" style="64" customWidth="1"/>
    <col min="11981" max="11981" width="17.5" style="64" customWidth="1"/>
    <col min="11982" max="11982" width="17" style="64" customWidth="1"/>
    <col min="11983" max="11984" width="0" style="64" hidden="1" customWidth="1"/>
    <col min="11985" max="11985" width="17.83203125" style="64" customWidth="1"/>
    <col min="11986" max="11988" width="17" style="64" customWidth="1"/>
    <col min="11989" max="11989" width="15.6640625" style="64" customWidth="1"/>
    <col min="11990" max="11990" width="17" style="64" customWidth="1"/>
    <col min="11991" max="11991" width="17.5" style="64" customWidth="1"/>
    <col min="11992" max="11992" width="15.5" style="64" customWidth="1"/>
    <col min="11993" max="11993" width="14.6640625" style="64" customWidth="1"/>
    <col min="11994" max="11994" width="14.5" style="64" customWidth="1"/>
    <col min="11995" max="11995" width="13.6640625" style="64" customWidth="1"/>
    <col min="11996" max="11996" width="13.83203125" style="64" customWidth="1"/>
    <col min="11997" max="11998" width="0" style="64" hidden="1" customWidth="1"/>
    <col min="11999" max="11999" width="13.83203125" style="64" customWidth="1"/>
    <col min="12000" max="12000" width="0" style="64" hidden="1" customWidth="1"/>
    <col min="12001" max="12001" width="14.83203125" style="64" customWidth="1"/>
    <col min="12002" max="12002" width="14" style="64" customWidth="1"/>
    <col min="12003" max="12003" width="14.33203125" style="64" customWidth="1"/>
    <col min="12004" max="12005" width="0" style="64" hidden="1" customWidth="1"/>
    <col min="12006" max="12006" width="14.6640625" style="64" customWidth="1"/>
    <col min="12007" max="12007" width="0" style="64" hidden="1" customWidth="1"/>
    <col min="12008" max="12008" width="14.33203125" style="64" customWidth="1"/>
    <col min="12009" max="12009" width="13.6640625" style="64" customWidth="1"/>
    <col min="12010" max="12010" width="13.33203125" style="64" customWidth="1"/>
    <col min="12011" max="12012" width="0" style="64" hidden="1" customWidth="1"/>
    <col min="12013" max="12013" width="14.1640625" style="64" customWidth="1"/>
    <col min="12014" max="12014" width="0" style="64" hidden="1" customWidth="1"/>
    <col min="12015" max="12015" width="14.6640625" style="64" customWidth="1"/>
    <col min="12016" max="12017" width="16.1640625" style="64" customWidth="1"/>
    <col min="12018" max="12019" width="0" style="64" hidden="1" customWidth="1"/>
    <col min="12020" max="12020" width="16.1640625" style="64" customWidth="1"/>
    <col min="12021" max="12021" width="0" style="64" hidden="1" customWidth="1"/>
    <col min="12022" max="12024" width="16.1640625" style="64" customWidth="1"/>
    <col min="12025" max="12026" width="0" style="64" hidden="1" customWidth="1"/>
    <col min="12027" max="12027" width="16.1640625" style="64" customWidth="1"/>
    <col min="12028" max="12028" width="0" style="64" hidden="1" customWidth="1"/>
    <col min="12029" max="12029" width="17.83203125" style="64" customWidth="1"/>
    <col min="12030" max="12030" width="18.83203125" style="64" customWidth="1"/>
    <col min="12031" max="12031" width="18.6640625" style="64" customWidth="1"/>
    <col min="12032" max="12033" width="0" style="64" hidden="1" customWidth="1"/>
    <col min="12034" max="12034" width="17.6640625" style="64" customWidth="1"/>
    <col min="12035" max="12035" width="16.1640625" style="64" customWidth="1"/>
    <col min="12036" max="12036" width="1" style="64" customWidth="1"/>
    <col min="12037" max="12037" width="20.1640625" style="64" customWidth="1"/>
    <col min="12038" max="12038" width="17.5" style="64" customWidth="1"/>
    <col min="12039" max="12039" width="17.1640625" style="64" customWidth="1"/>
    <col min="12040" max="12041" width="0" style="64" hidden="1" customWidth="1"/>
    <col min="12042" max="12042" width="18" style="64" customWidth="1"/>
    <col min="12043" max="12050" width="0" style="64" hidden="1" customWidth="1"/>
    <col min="12051" max="12070" width="16.1640625" style="64" customWidth="1"/>
    <col min="12071" max="12231" width="1" style="64"/>
    <col min="12232" max="12232" width="1" style="64" customWidth="1"/>
    <col min="12233" max="12233" width="42" style="64" customWidth="1"/>
    <col min="12234" max="12234" width="9" style="64" customWidth="1"/>
    <col min="12235" max="12235" width="12.83203125" style="64" customWidth="1"/>
    <col min="12236" max="12236" width="17.83203125" style="64" customWidth="1"/>
    <col min="12237" max="12237" width="17.5" style="64" customWidth="1"/>
    <col min="12238" max="12238" width="17" style="64" customWidth="1"/>
    <col min="12239" max="12240" width="0" style="64" hidden="1" customWidth="1"/>
    <col min="12241" max="12241" width="17.83203125" style="64" customWidth="1"/>
    <col min="12242" max="12244" width="17" style="64" customWidth="1"/>
    <col min="12245" max="12245" width="15.6640625" style="64" customWidth="1"/>
    <col min="12246" max="12246" width="17" style="64" customWidth="1"/>
    <col min="12247" max="12247" width="17.5" style="64" customWidth="1"/>
    <col min="12248" max="12248" width="15.5" style="64" customWidth="1"/>
    <col min="12249" max="12249" width="14.6640625" style="64" customWidth="1"/>
    <col min="12250" max="12250" width="14.5" style="64" customWidth="1"/>
    <col min="12251" max="12251" width="13.6640625" style="64" customWidth="1"/>
    <col min="12252" max="12252" width="13.83203125" style="64" customWidth="1"/>
    <col min="12253" max="12254" width="0" style="64" hidden="1" customWidth="1"/>
    <col min="12255" max="12255" width="13.83203125" style="64" customWidth="1"/>
    <col min="12256" max="12256" width="0" style="64" hidden="1" customWidth="1"/>
    <col min="12257" max="12257" width="14.83203125" style="64" customWidth="1"/>
    <col min="12258" max="12258" width="14" style="64" customWidth="1"/>
    <col min="12259" max="12259" width="14.33203125" style="64" customWidth="1"/>
    <col min="12260" max="12261" width="0" style="64" hidden="1" customWidth="1"/>
    <col min="12262" max="12262" width="14.6640625" style="64" customWidth="1"/>
    <col min="12263" max="12263" width="0" style="64" hidden="1" customWidth="1"/>
    <col min="12264" max="12264" width="14.33203125" style="64" customWidth="1"/>
    <col min="12265" max="12265" width="13.6640625" style="64" customWidth="1"/>
    <col min="12266" max="12266" width="13.33203125" style="64" customWidth="1"/>
    <col min="12267" max="12268" width="0" style="64" hidden="1" customWidth="1"/>
    <col min="12269" max="12269" width="14.1640625" style="64" customWidth="1"/>
    <col min="12270" max="12270" width="0" style="64" hidden="1" customWidth="1"/>
    <col min="12271" max="12271" width="14.6640625" style="64" customWidth="1"/>
    <col min="12272" max="12273" width="16.1640625" style="64" customWidth="1"/>
    <col min="12274" max="12275" width="0" style="64" hidden="1" customWidth="1"/>
    <col min="12276" max="12276" width="16.1640625" style="64" customWidth="1"/>
    <col min="12277" max="12277" width="0" style="64" hidden="1" customWidth="1"/>
    <col min="12278" max="12280" width="16.1640625" style="64" customWidth="1"/>
    <col min="12281" max="12282" width="0" style="64" hidden="1" customWidth="1"/>
    <col min="12283" max="12283" width="16.1640625" style="64" customWidth="1"/>
    <col min="12284" max="12284" width="0" style="64" hidden="1" customWidth="1"/>
    <col min="12285" max="12285" width="17.83203125" style="64" customWidth="1"/>
    <col min="12286" max="12286" width="18.83203125" style="64" customWidth="1"/>
    <col min="12287" max="12287" width="18.6640625" style="64" customWidth="1"/>
    <col min="12288" max="12289" width="0" style="64" hidden="1" customWidth="1"/>
    <col min="12290" max="12290" width="17.6640625" style="64" customWidth="1"/>
    <col min="12291" max="12291" width="16.1640625" style="64" customWidth="1"/>
    <col min="12292" max="12292" width="1" style="64" customWidth="1"/>
    <col min="12293" max="12293" width="20.1640625" style="64" customWidth="1"/>
    <col min="12294" max="12294" width="17.5" style="64" customWidth="1"/>
    <col min="12295" max="12295" width="17.1640625" style="64" customWidth="1"/>
    <col min="12296" max="12297" width="0" style="64" hidden="1" customWidth="1"/>
    <col min="12298" max="12298" width="18" style="64" customWidth="1"/>
    <col min="12299" max="12306" width="0" style="64" hidden="1" customWidth="1"/>
    <col min="12307" max="12326" width="16.1640625" style="64" customWidth="1"/>
    <col min="12327" max="12487" width="1" style="64"/>
    <col min="12488" max="12488" width="1" style="64" customWidth="1"/>
    <col min="12489" max="12489" width="42" style="64" customWidth="1"/>
    <col min="12490" max="12490" width="9" style="64" customWidth="1"/>
    <col min="12491" max="12491" width="12.83203125" style="64" customWidth="1"/>
    <col min="12492" max="12492" width="17.83203125" style="64" customWidth="1"/>
    <col min="12493" max="12493" width="17.5" style="64" customWidth="1"/>
    <col min="12494" max="12494" width="17" style="64" customWidth="1"/>
    <col min="12495" max="12496" width="0" style="64" hidden="1" customWidth="1"/>
    <col min="12497" max="12497" width="17.83203125" style="64" customWidth="1"/>
    <col min="12498" max="12500" width="17" style="64" customWidth="1"/>
    <col min="12501" max="12501" width="15.6640625" style="64" customWidth="1"/>
    <col min="12502" max="12502" width="17" style="64" customWidth="1"/>
    <col min="12503" max="12503" width="17.5" style="64" customWidth="1"/>
    <col min="12504" max="12504" width="15.5" style="64" customWidth="1"/>
    <col min="12505" max="12505" width="14.6640625" style="64" customWidth="1"/>
    <col min="12506" max="12506" width="14.5" style="64" customWidth="1"/>
    <col min="12507" max="12507" width="13.6640625" style="64" customWidth="1"/>
    <col min="12508" max="12508" width="13.83203125" style="64" customWidth="1"/>
    <col min="12509" max="12510" width="0" style="64" hidden="1" customWidth="1"/>
    <col min="12511" max="12511" width="13.83203125" style="64" customWidth="1"/>
    <col min="12512" max="12512" width="0" style="64" hidden="1" customWidth="1"/>
    <col min="12513" max="12513" width="14.83203125" style="64" customWidth="1"/>
    <col min="12514" max="12514" width="14" style="64" customWidth="1"/>
    <col min="12515" max="12515" width="14.33203125" style="64" customWidth="1"/>
    <col min="12516" max="12517" width="0" style="64" hidden="1" customWidth="1"/>
    <col min="12518" max="12518" width="14.6640625" style="64" customWidth="1"/>
    <col min="12519" max="12519" width="0" style="64" hidden="1" customWidth="1"/>
    <col min="12520" max="12520" width="14.33203125" style="64" customWidth="1"/>
    <col min="12521" max="12521" width="13.6640625" style="64" customWidth="1"/>
    <col min="12522" max="12522" width="13.33203125" style="64" customWidth="1"/>
    <col min="12523" max="12524" width="0" style="64" hidden="1" customWidth="1"/>
    <col min="12525" max="12525" width="14.1640625" style="64" customWidth="1"/>
    <col min="12526" max="12526" width="0" style="64" hidden="1" customWidth="1"/>
    <col min="12527" max="12527" width="14.6640625" style="64" customWidth="1"/>
    <col min="12528" max="12529" width="16.1640625" style="64" customWidth="1"/>
    <col min="12530" max="12531" width="0" style="64" hidden="1" customWidth="1"/>
    <col min="12532" max="12532" width="16.1640625" style="64" customWidth="1"/>
    <col min="12533" max="12533" width="0" style="64" hidden="1" customWidth="1"/>
    <col min="12534" max="12536" width="16.1640625" style="64" customWidth="1"/>
    <col min="12537" max="12538" width="0" style="64" hidden="1" customWidth="1"/>
    <col min="12539" max="12539" width="16.1640625" style="64" customWidth="1"/>
    <col min="12540" max="12540" width="0" style="64" hidden="1" customWidth="1"/>
    <col min="12541" max="12541" width="17.83203125" style="64" customWidth="1"/>
    <col min="12542" max="12542" width="18.83203125" style="64" customWidth="1"/>
    <col min="12543" max="12543" width="18.6640625" style="64" customWidth="1"/>
    <col min="12544" max="12545" width="0" style="64" hidden="1" customWidth="1"/>
    <col min="12546" max="12546" width="17.6640625" style="64" customWidth="1"/>
    <col min="12547" max="12547" width="16.1640625" style="64" customWidth="1"/>
    <col min="12548" max="12548" width="1" style="64" customWidth="1"/>
    <col min="12549" max="12549" width="20.1640625" style="64" customWidth="1"/>
    <col min="12550" max="12550" width="17.5" style="64" customWidth="1"/>
    <col min="12551" max="12551" width="17.1640625" style="64" customWidth="1"/>
    <col min="12552" max="12553" width="0" style="64" hidden="1" customWidth="1"/>
    <col min="12554" max="12554" width="18" style="64" customWidth="1"/>
    <col min="12555" max="12562" width="0" style="64" hidden="1" customWidth="1"/>
    <col min="12563" max="12582" width="16.1640625" style="64" customWidth="1"/>
    <col min="12583" max="12743" width="1" style="64"/>
    <col min="12744" max="12744" width="1" style="64" customWidth="1"/>
    <col min="12745" max="12745" width="42" style="64" customWidth="1"/>
    <col min="12746" max="12746" width="9" style="64" customWidth="1"/>
    <col min="12747" max="12747" width="12.83203125" style="64" customWidth="1"/>
    <col min="12748" max="12748" width="17.83203125" style="64" customWidth="1"/>
    <col min="12749" max="12749" width="17.5" style="64" customWidth="1"/>
    <col min="12750" max="12750" width="17" style="64" customWidth="1"/>
    <col min="12751" max="12752" width="0" style="64" hidden="1" customWidth="1"/>
    <col min="12753" max="12753" width="17.83203125" style="64" customWidth="1"/>
    <col min="12754" max="12756" width="17" style="64" customWidth="1"/>
    <col min="12757" max="12757" width="15.6640625" style="64" customWidth="1"/>
    <col min="12758" max="12758" width="17" style="64" customWidth="1"/>
    <col min="12759" max="12759" width="17.5" style="64" customWidth="1"/>
    <col min="12760" max="12760" width="15.5" style="64" customWidth="1"/>
    <col min="12761" max="12761" width="14.6640625" style="64" customWidth="1"/>
    <col min="12762" max="12762" width="14.5" style="64" customWidth="1"/>
    <col min="12763" max="12763" width="13.6640625" style="64" customWidth="1"/>
    <col min="12764" max="12764" width="13.83203125" style="64" customWidth="1"/>
    <col min="12765" max="12766" width="0" style="64" hidden="1" customWidth="1"/>
    <col min="12767" max="12767" width="13.83203125" style="64" customWidth="1"/>
    <col min="12768" max="12768" width="0" style="64" hidden="1" customWidth="1"/>
    <col min="12769" max="12769" width="14.83203125" style="64" customWidth="1"/>
    <col min="12770" max="12770" width="14" style="64" customWidth="1"/>
    <col min="12771" max="12771" width="14.33203125" style="64" customWidth="1"/>
    <col min="12772" max="12773" width="0" style="64" hidden="1" customWidth="1"/>
    <col min="12774" max="12774" width="14.6640625" style="64" customWidth="1"/>
    <col min="12775" max="12775" width="0" style="64" hidden="1" customWidth="1"/>
    <col min="12776" max="12776" width="14.33203125" style="64" customWidth="1"/>
    <col min="12777" max="12777" width="13.6640625" style="64" customWidth="1"/>
    <col min="12778" max="12778" width="13.33203125" style="64" customWidth="1"/>
    <col min="12779" max="12780" width="0" style="64" hidden="1" customWidth="1"/>
    <col min="12781" max="12781" width="14.1640625" style="64" customWidth="1"/>
    <col min="12782" max="12782" width="0" style="64" hidden="1" customWidth="1"/>
    <col min="12783" max="12783" width="14.6640625" style="64" customWidth="1"/>
    <col min="12784" max="12785" width="16.1640625" style="64" customWidth="1"/>
    <col min="12786" max="12787" width="0" style="64" hidden="1" customWidth="1"/>
    <col min="12788" max="12788" width="16.1640625" style="64" customWidth="1"/>
    <col min="12789" max="12789" width="0" style="64" hidden="1" customWidth="1"/>
    <col min="12790" max="12792" width="16.1640625" style="64" customWidth="1"/>
    <col min="12793" max="12794" width="0" style="64" hidden="1" customWidth="1"/>
    <col min="12795" max="12795" width="16.1640625" style="64" customWidth="1"/>
    <col min="12796" max="12796" width="0" style="64" hidden="1" customWidth="1"/>
    <col min="12797" max="12797" width="17.83203125" style="64" customWidth="1"/>
    <col min="12798" max="12798" width="18.83203125" style="64" customWidth="1"/>
    <col min="12799" max="12799" width="18.6640625" style="64" customWidth="1"/>
    <col min="12800" max="12801" width="0" style="64" hidden="1" customWidth="1"/>
    <col min="12802" max="12802" width="17.6640625" style="64" customWidth="1"/>
    <col min="12803" max="12803" width="16.1640625" style="64" customWidth="1"/>
    <col min="12804" max="12804" width="1" style="64" customWidth="1"/>
    <col min="12805" max="12805" width="20.1640625" style="64" customWidth="1"/>
    <col min="12806" max="12806" width="17.5" style="64" customWidth="1"/>
    <col min="12807" max="12807" width="17.1640625" style="64" customWidth="1"/>
    <col min="12808" max="12809" width="0" style="64" hidden="1" customWidth="1"/>
    <col min="12810" max="12810" width="18" style="64" customWidth="1"/>
    <col min="12811" max="12818" width="0" style="64" hidden="1" customWidth="1"/>
    <col min="12819" max="12838" width="16.1640625" style="64" customWidth="1"/>
    <col min="12839" max="12999" width="1" style="64"/>
    <col min="13000" max="13000" width="1" style="64" customWidth="1"/>
    <col min="13001" max="13001" width="42" style="64" customWidth="1"/>
    <col min="13002" max="13002" width="9" style="64" customWidth="1"/>
    <col min="13003" max="13003" width="12.83203125" style="64" customWidth="1"/>
    <col min="13004" max="13004" width="17.83203125" style="64" customWidth="1"/>
    <col min="13005" max="13005" width="17.5" style="64" customWidth="1"/>
    <col min="13006" max="13006" width="17" style="64" customWidth="1"/>
    <col min="13007" max="13008" width="0" style="64" hidden="1" customWidth="1"/>
    <col min="13009" max="13009" width="17.83203125" style="64" customWidth="1"/>
    <col min="13010" max="13012" width="17" style="64" customWidth="1"/>
    <col min="13013" max="13013" width="15.6640625" style="64" customWidth="1"/>
    <col min="13014" max="13014" width="17" style="64" customWidth="1"/>
    <col min="13015" max="13015" width="17.5" style="64" customWidth="1"/>
    <col min="13016" max="13016" width="15.5" style="64" customWidth="1"/>
    <col min="13017" max="13017" width="14.6640625" style="64" customWidth="1"/>
    <col min="13018" max="13018" width="14.5" style="64" customWidth="1"/>
    <col min="13019" max="13019" width="13.6640625" style="64" customWidth="1"/>
    <col min="13020" max="13020" width="13.83203125" style="64" customWidth="1"/>
    <col min="13021" max="13022" width="0" style="64" hidden="1" customWidth="1"/>
    <col min="13023" max="13023" width="13.83203125" style="64" customWidth="1"/>
    <col min="13024" max="13024" width="0" style="64" hidden="1" customWidth="1"/>
    <col min="13025" max="13025" width="14.83203125" style="64" customWidth="1"/>
    <col min="13026" max="13026" width="14" style="64" customWidth="1"/>
    <col min="13027" max="13027" width="14.33203125" style="64" customWidth="1"/>
    <col min="13028" max="13029" width="0" style="64" hidden="1" customWidth="1"/>
    <col min="13030" max="13030" width="14.6640625" style="64" customWidth="1"/>
    <col min="13031" max="13031" width="0" style="64" hidden="1" customWidth="1"/>
    <col min="13032" max="13032" width="14.33203125" style="64" customWidth="1"/>
    <col min="13033" max="13033" width="13.6640625" style="64" customWidth="1"/>
    <col min="13034" max="13034" width="13.33203125" style="64" customWidth="1"/>
    <col min="13035" max="13036" width="0" style="64" hidden="1" customWidth="1"/>
    <col min="13037" max="13037" width="14.1640625" style="64" customWidth="1"/>
    <col min="13038" max="13038" width="0" style="64" hidden="1" customWidth="1"/>
    <col min="13039" max="13039" width="14.6640625" style="64" customWidth="1"/>
    <col min="13040" max="13041" width="16.1640625" style="64" customWidth="1"/>
    <col min="13042" max="13043" width="0" style="64" hidden="1" customWidth="1"/>
    <col min="13044" max="13044" width="16.1640625" style="64" customWidth="1"/>
    <col min="13045" max="13045" width="0" style="64" hidden="1" customWidth="1"/>
    <col min="13046" max="13048" width="16.1640625" style="64" customWidth="1"/>
    <col min="13049" max="13050" width="0" style="64" hidden="1" customWidth="1"/>
    <col min="13051" max="13051" width="16.1640625" style="64" customWidth="1"/>
    <col min="13052" max="13052" width="0" style="64" hidden="1" customWidth="1"/>
    <col min="13053" max="13053" width="17.83203125" style="64" customWidth="1"/>
    <col min="13054" max="13054" width="18.83203125" style="64" customWidth="1"/>
    <col min="13055" max="13055" width="18.6640625" style="64" customWidth="1"/>
    <col min="13056" max="13057" width="0" style="64" hidden="1" customWidth="1"/>
    <col min="13058" max="13058" width="17.6640625" style="64" customWidth="1"/>
    <col min="13059" max="13059" width="16.1640625" style="64" customWidth="1"/>
    <col min="13060" max="13060" width="1" style="64" customWidth="1"/>
    <col min="13061" max="13061" width="20.1640625" style="64" customWidth="1"/>
    <col min="13062" max="13062" width="17.5" style="64" customWidth="1"/>
    <col min="13063" max="13063" width="17.1640625" style="64" customWidth="1"/>
    <col min="13064" max="13065" width="0" style="64" hidden="1" customWidth="1"/>
    <col min="13066" max="13066" width="18" style="64" customWidth="1"/>
    <col min="13067" max="13074" width="0" style="64" hidden="1" customWidth="1"/>
    <col min="13075" max="13094" width="16.1640625" style="64" customWidth="1"/>
    <col min="13095" max="13255" width="1" style="64"/>
    <col min="13256" max="13256" width="1" style="64" customWidth="1"/>
    <col min="13257" max="13257" width="42" style="64" customWidth="1"/>
    <col min="13258" max="13258" width="9" style="64" customWidth="1"/>
    <col min="13259" max="13259" width="12.83203125" style="64" customWidth="1"/>
    <col min="13260" max="13260" width="17.83203125" style="64" customWidth="1"/>
    <col min="13261" max="13261" width="17.5" style="64" customWidth="1"/>
    <col min="13262" max="13262" width="17" style="64" customWidth="1"/>
    <col min="13263" max="13264" width="0" style="64" hidden="1" customWidth="1"/>
    <col min="13265" max="13265" width="17.83203125" style="64" customWidth="1"/>
    <col min="13266" max="13268" width="17" style="64" customWidth="1"/>
    <col min="13269" max="13269" width="15.6640625" style="64" customWidth="1"/>
    <col min="13270" max="13270" width="17" style="64" customWidth="1"/>
    <col min="13271" max="13271" width="17.5" style="64" customWidth="1"/>
    <col min="13272" max="13272" width="15.5" style="64" customWidth="1"/>
    <col min="13273" max="13273" width="14.6640625" style="64" customWidth="1"/>
    <col min="13274" max="13274" width="14.5" style="64" customWidth="1"/>
    <col min="13275" max="13275" width="13.6640625" style="64" customWidth="1"/>
    <col min="13276" max="13276" width="13.83203125" style="64" customWidth="1"/>
    <col min="13277" max="13278" width="0" style="64" hidden="1" customWidth="1"/>
    <col min="13279" max="13279" width="13.83203125" style="64" customWidth="1"/>
    <col min="13280" max="13280" width="0" style="64" hidden="1" customWidth="1"/>
    <col min="13281" max="13281" width="14.83203125" style="64" customWidth="1"/>
    <col min="13282" max="13282" width="14" style="64" customWidth="1"/>
    <col min="13283" max="13283" width="14.33203125" style="64" customWidth="1"/>
    <col min="13284" max="13285" width="0" style="64" hidden="1" customWidth="1"/>
    <col min="13286" max="13286" width="14.6640625" style="64" customWidth="1"/>
    <col min="13287" max="13287" width="0" style="64" hidden="1" customWidth="1"/>
    <col min="13288" max="13288" width="14.33203125" style="64" customWidth="1"/>
    <col min="13289" max="13289" width="13.6640625" style="64" customWidth="1"/>
    <col min="13290" max="13290" width="13.33203125" style="64" customWidth="1"/>
    <col min="13291" max="13292" width="0" style="64" hidden="1" customWidth="1"/>
    <col min="13293" max="13293" width="14.1640625" style="64" customWidth="1"/>
    <col min="13294" max="13294" width="0" style="64" hidden="1" customWidth="1"/>
    <col min="13295" max="13295" width="14.6640625" style="64" customWidth="1"/>
    <col min="13296" max="13297" width="16.1640625" style="64" customWidth="1"/>
    <col min="13298" max="13299" width="0" style="64" hidden="1" customWidth="1"/>
    <col min="13300" max="13300" width="16.1640625" style="64" customWidth="1"/>
    <col min="13301" max="13301" width="0" style="64" hidden="1" customWidth="1"/>
    <col min="13302" max="13304" width="16.1640625" style="64" customWidth="1"/>
    <col min="13305" max="13306" width="0" style="64" hidden="1" customWidth="1"/>
    <col min="13307" max="13307" width="16.1640625" style="64" customWidth="1"/>
    <col min="13308" max="13308" width="0" style="64" hidden="1" customWidth="1"/>
    <col min="13309" max="13309" width="17.83203125" style="64" customWidth="1"/>
    <col min="13310" max="13310" width="18.83203125" style="64" customWidth="1"/>
    <col min="13311" max="13311" width="18.6640625" style="64" customWidth="1"/>
    <col min="13312" max="13313" width="0" style="64" hidden="1" customWidth="1"/>
    <col min="13314" max="13314" width="17.6640625" style="64" customWidth="1"/>
    <col min="13315" max="13315" width="16.1640625" style="64" customWidth="1"/>
    <col min="13316" max="13316" width="1" style="64" customWidth="1"/>
    <col min="13317" max="13317" width="20.1640625" style="64" customWidth="1"/>
    <col min="13318" max="13318" width="17.5" style="64" customWidth="1"/>
    <col min="13319" max="13319" width="17.1640625" style="64" customWidth="1"/>
    <col min="13320" max="13321" width="0" style="64" hidden="1" customWidth="1"/>
    <col min="13322" max="13322" width="18" style="64" customWidth="1"/>
    <col min="13323" max="13330" width="0" style="64" hidden="1" customWidth="1"/>
    <col min="13331" max="13350" width="16.1640625" style="64" customWidth="1"/>
    <col min="13351" max="13511" width="1" style="64"/>
    <col min="13512" max="13512" width="1" style="64" customWidth="1"/>
    <col min="13513" max="13513" width="42" style="64" customWidth="1"/>
    <col min="13514" max="13514" width="9" style="64" customWidth="1"/>
    <col min="13515" max="13515" width="12.83203125" style="64" customWidth="1"/>
    <col min="13516" max="13516" width="17.83203125" style="64" customWidth="1"/>
    <col min="13517" max="13517" width="17.5" style="64" customWidth="1"/>
    <col min="13518" max="13518" width="17" style="64" customWidth="1"/>
    <col min="13519" max="13520" width="0" style="64" hidden="1" customWidth="1"/>
    <col min="13521" max="13521" width="17.83203125" style="64" customWidth="1"/>
    <col min="13522" max="13524" width="17" style="64" customWidth="1"/>
    <col min="13525" max="13525" width="15.6640625" style="64" customWidth="1"/>
    <col min="13526" max="13526" width="17" style="64" customWidth="1"/>
    <col min="13527" max="13527" width="17.5" style="64" customWidth="1"/>
    <col min="13528" max="13528" width="15.5" style="64" customWidth="1"/>
    <col min="13529" max="13529" width="14.6640625" style="64" customWidth="1"/>
    <col min="13530" max="13530" width="14.5" style="64" customWidth="1"/>
    <col min="13531" max="13531" width="13.6640625" style="64" customWidth="1"/>
    <col min="13532" max="13532" width="13.83203125" style="64" customWidth="1"/>
    <col min="13533" max="13534" width="0" style="64" hidden="1" customWidth="1"/>
    <col min="13535" max="13535" width="13.83203125" style="64" customWidth="1"/>
    <col min="13536" max="13536" width="0" style="64" hidden="1" customWidth="1"/>
    <col min="13537" max="13537" width="14.83203125" style="64" customWidth="1"/>
    <col min="13538" max="13538" width="14" style="64" customWidth="1"/>
    <col min="13539" max="13539" width="14.33203125" style="64" customWidth="1"/>
    <col min="13540" max="13541" width="0" style="64" hidden="1" customWidth="1"/>
    <col min="13542" max="13542" width="14.6640625" style="64" customWidth="1"/>
    <col min="13543" max="13543" width="0" style="64" hidden="1" customWidth="1"/>
    <col min="13544" max="13544" width="14.33203125" style="64" customWidth="1"/>
    <col min="13545" max="13545" width="13.6640625" style="64" customWidth="1"/>
    <col min="13546" max="13546" width="13.33203125" style="64" customWidth="1"/>
    <col min="13547" max="13548" width="0" style="64" hidden="1" customWidth="1"/>
    <col min="13549" max="13549" width="14.1640625" style="64" customWidth="1"/>
    <col min="13550" max="13550" width="0" style="64" hidden="1" customWidth="1"/>
    <col min="13551" max="13551" width="14.6640625" style="64" customWidth="1"/>
    <col min="13552" max="13553" width="16.1640625" style="64" customWidth="1"/>
    <col min="13554" max="13555" width="0" style="64" hidden="1" customWidth="1"/>
    <col min="13556" max="13556" width="16.1640625" style="64" customWidth="1"/>
    <col min="13557" max="13557" width="0" style="64" hidden="1" customWidth="1"/>
    <col min="13558" max="13560" width="16.1640625" style="64" customWidth="1"/>
    <col min="13561" max="13562" width="0" style="64" hidden="1" customWidth="1"/>
    <col min="13563" max="13563" width="16.1640625" style="64" customWidth="1"/>
    <col min="13564" max="13564" width="0" style="64" hidden="1" customWidth="1"/>
    <col min="13565" max="13565" width="17.83203125" style="64" customWidth="1"/>
    <col min="13566" max="13566" width="18.83203125" style="64" customWidth="1"/>
    <col min="13567" max="13567" width="18.6640625" style="64" customWidth="1"/>
    <col min="13568" max="13569" width="0" style="64" hidden="1" customWidth="1"/>
    <col min="13570" max="13570" width="17.6640625" style="64" customWidth="1"/>
    <col min="13571" max="13571" width="16.1640625" style="64" customWidth="1"/>
    <col min="13572" max="13572" width="1" style="64" customWidth="1"/>
    <col min="13573" max="13573" width="20.1640625" style="64" customWidth="1"/>
    <col min="13574" max="13574" width="17.5" style="64" customWidth="1"/>
    <col min="13575" max="13575" width="17.1640625" style="64" customWidth="1"/>
    <col min="13576" max="13577" width="0" style="64" hidden="1" customWidth="1"/>
    <col min="13578" max="13578" width="18" style="64" customWidth="1"/>
    <col min="13579" max="13586" width="0" style="64" hidden="1" customWidth="1"/>
    <col min="13587" max="13606" width="16.1640625" style="64" customWidth="1"/>
    <col min="13607" max="13767" width="1" style="64"/>
    <col min="13768" max="13768" width="1" style="64" customWidth="1"/>
    <col min="13769" max="13769" width="42" style="64" customWidth="1"/>
    <col min="13770" max="13770" width="9" style="64" customWidth="1"/>
    <col min="13771" max="13771" width="12.83203125" style="64" customWidth="1"/>
    <col min="13772" max="13772" width="17.83203125" style="64" customWidth="1"/>
    <col min="13773" max="13773" width="17.5" style="64" customWidth="1"/>
    <col min="13774" max="13774" width="17" style="64" customWidth="1"/>
    <col min="13775" max="13776" width="0" style="64" hidden="1" customWidth="1"/>
    <col min="13777" max="13777" width="17.83203125" style="64" customWidth="1"/>
    <col min="13778" max="13780" width="17" style="64" customWidth="1"/>
    <col min="13781" max="13781" width="15.6640625" style="64" customWidth="1"/>
    <col min="13782" max="13782" width="17" style="64" customWidth="1"/>
    <col min="13783" max="13783" width="17.5" style="64" customWidth="1"/>
    <col min="13784" max="13784" width="15.5" style="64" customWidth="1"/>
    <col min="13785" max="13785" width="14.6640625" style="64" customWidth="1"/>
    <col min="13786" max="13786" width="14.5" style="64" customWidth="1"/>
    <col min="13787" max="13787" width="13.6640625" style="64" customWidth="1"/>
    <col min="13788" max="13788" width="13.83203125" style="64" customWidth="1"/>
    <col min="13789" max="13790" width="0" style="64" hidden="1" customWidth="1"/>
    <col min="13791" max="13791" width="13.83203125" style="64" customWidth="1"/>
    <col min="13792" max="13792" width="0" style="64" hidden="1" customWidth="1"/>
    <col min="13793" max="13793" width="14.83203125" style="64" customWidth="1"/>
    <col min="13794" max="13794" width="14" style="64" customWidth="1"/>
    <col min="13795" max="13795" width="14.33203125" style="64" customWidth="1"/>
    <col min="13796" max="13797" width="0" style="64" hidden="1" customWidth="1"/>
    <col min="13798" max="13798" width="14.6640625" style="64" customWidth="1"/>
    <col min="13799" max="13799" width="0" style="64" hidden="1" customWidth="1"/>
    <col min="13800" max="13800" width="14.33203125" style="64" customWidth="1"/>
    <col min="13801" max="13801" width="13.6640625" style="64" customWidth="1"/>
    <col min="13802" max="13802" width="13.33203125" style="64" customWidth="1"/>
    <col min="13803" max="13804" width="0" style="64" hidden="1" customWidth="1"/>
    <col min="13805" max="13805" width="14.1640625" style="64" customWidth="1"/>
    <col min="13806" max="13806" width="0" style="64" hidden="1" customWidth="1"/>
    <col min="13807" max="13807" width="14.6640625" style="64" customWidth="1"/>
    <col min="13808" max="13809" width="16.1640625" style="64" customWidth="1"/>
    <col min="13810" max="13811" width="0" style="64" hidden="1" customWidth="1"/>
    <col min="13812" max="13812" width="16.1640625" style="64" customWidth="1"/>
    <col min="13813" max="13813" width="0" style="64" hidden="1" customWidth="1"/>
    <col min="13814" max="13816" width="16.1640625" style="64" customWidth="1"/>
    <col min="13817" max="13818" width="0" style="64" hidden="1" customWidth="1"/>
    <col min="13819" max="13819" width="16.1640625" style="64" customWidth="1"/>
    <col min="13820" max="13820" width="0" style="64" hidden="1" customWidth="1"/>
    <col min="13821" max="13821" width="17.83203125" style="64" customWidth="1"/>
    <col min="13822" max="13822" width="18.83203125" style="64" customWidth="1"/>
    <col min="13823" max="13823" width="18.6640625" style="64" customWidth="1"/>
    <col min="13824" max="13825" width="0" style="64" hidden="1" customWidth="1"/>
    <col min="13826" max="13826" width="17.6640625" style="64" customWidth="1"/>
    <col min="13827" max="13827" width="16.1640625" style="64" customWidth="1"/>
    <col min="13828" max="13828" width="1" style="64" customWidth="1"/>
    <col min="13829" max="13829" width="20.1640625" style="64" customWidth="1"/>
    <col min="13830" max="13830" width="17.5" style="64" customWidth="1"/>
    <col min="13831" max="13831" width="17.1640625" style="64" customWidth="1"/>
    <col min="13832" max="13833" width="0" style="64" hidden="1" customWidth="1"/>
    <col min="13834" max="13834" width="18" style="64" customWidth="1"/>
    <col min="13835" max="13842" width="0" style="64" hidden="1" customWidth="1"/>
    <col min="13843" max="13862" width="16.1640625" style="64" customWidth="1"/>
    <col min="13863" max="14023" width="1" style="64"/>
    <col min="14024" max="14024" width="1" style="64" customWidth="1"/>
    <col min="14025" max="14025" width="42" style="64" customWidth="1"/>
    <col min="14026" max="14026" width="9" style="64" customWidth="1"/>
    <col min="14027" max="14027" width="12.83203125" style="64" customWidth="1"/>
    <col min="14028" max="14028" width="17.83203125" style="64" customWidth="1"/>
    <col min="14029" max="14029" width="17.5" style="64" customWidth="1"/>
    <col min="14030" max="14030" width="17" style="64" customWidth="1"/>
    <col min="14031" max="14032" width="0" style="64" hidden="1" customWidth="1"/>
    <col min="14033" max="14033" width="17.83203125" style="64" customWidth="1"/>
    <col min="14034" max="14036" width="17" style="64" customWidth="1"/>
    <col min="14037" max="14037" width="15.6640625" style="64" customWidth="1"/>
    <col min="14038" max="14038" width="17" style="64" customWidth="1"/>
    <col min="14039" max="14039" width="17.5" style="64" customWidth="1"/>
    <col min="14040" max="14040" width="15.5" style="64" customWidth="1"/>
    <col min="14041" max="14041" width="14.6640625" style="64" customWidth="1"/>
    <col min="14042" max="14042" width="14.5" style="64" customWidth="1"/>
    <col min="14043" max="14043" width="13.6640625" style="64" customWidth="1"/>
    <col min="14044" max="14044" width="13.83203125" style="64" customWidth="1"/>
    <col min="14045" max="14046" width="0" style="64" hidden="1" customWidth="1"/>
    <col min="14047" max="14047" width="13.83203125" style="64" customWidth="1"/>
    <col min="14048" max="14048" width="0" style="64" hidden="1" customWidth="1"/>
    <col min="14049" max="14049" width="14.83203125" style="64" customWidth="1"/>
    <col min="14050" max="14050" width="14" style="64" customWidth="1"/>
    <col min="14051" max="14051" width="14.33203125" style="64" customWidth="1"/>
    <col min="14052" max="14053" width="0" style="64" hidden="1" customWidth="1"/>
    <col min="14054" max="14054" width="14.6640625" style="64" customWidth="1"/>
    <col min="14055" max="14055" width="0" style="64" hidden="1" customWidth="1"/>
    <col min="14056" max="14056" width="14.33203125" style="64" customWidth="1"/>
    <col min="14057" max="14057" width="13.6640625" style="64" customWidth="1"/>
    <col min="14058" max="14058" width="13.33203125" style="64" customWidth="1"/>
    <col min="14059" max="14060" width="0" style="64" hidden="1" customWidth="1"/>
    <col min="14061" max="14061" width="14.1640625" style="64" customWidth="1"/>
    <col min="14062" max="14062" width="0" style="64" hidden="1" customWidth="1"/>
    <col min="14063" max="14063" width="14.6640625" style="64" customWidth="1"/>
    <col min="14064" max="14065" width="16.1640625" style="64" customWidth="1"/>
    <col min="14066" max="14067" width="0" style="64" hidden="1" customWidth="1"/>
    <col min="14068" max="14068" width="16.1640625" style="64" customWidth="1"/>
    <col min="14069" max="14069" width="0" style="64" hidden="1" customWidth="1"/>
    <col min="14070" max="14072" width="16.1640625" style="64" customWidth="1"/>
    <col min="14073" max="14074" width="0" style="64" hidden="1" customWidth="1"/>
    <col min="14075" max="14075" width="16.1640625" style="64" customWidth="1"/>
    <col min="14076" max="14076" width="0" style="64" hidden="1" customWidth="1"/>
    <col min="14077" max="14077" width="17.83203125" style="64" customWidth="1"/>
    <col min="14078" max="14078" width="18.83203125" style="64" customWidth="1"/>
    <col min="14079" max="14079" width="18.6640625" style="64" customWidth="1"/>
    <col min="14080" max="14081" width="0" style="64" hidden="1" customWidth="1"/>
    <col min="14082" max="14082" width="17.6640625" style="64" customWidth="1"/>
    <col min="14083" max="14083" width="16.1640625" style="64" customWidth="1"/>
    <col min="14084" max="14084" width="1" style="64" customWidth="1"/>
    <col min="14085" max="14085" width="20.1640625" style="64" customWidth="1"/>
    <col min="14086" max="14086" width="17.5" style="64" customWidth="1"/>
    <col min="14087" max="14087" width="17.1640625" style="64" customWidth="1"/>
    <col min="14088" max="14089" width="0" style="64" hidden="1" customWidth="1"/>
    <col min="14090" max="14090" width="18" style="64" customWidth="1"/>
    <col min="14091" max="14098" width="0" style="64" hidden="1" customWidth="1"/>
    <col min="14099" max="14118" width="16.1640625" style="64" customWidth="1"/>
    <col min="14119" max="14279" width="1" style="64"/>
    <col min="14280" max="14280" width="1" style="64" customWidth="1"/>
    <col min="14281" max="14281" width="42" style="64" customWidth="1"/>
    <col min="14282" max="14282" width="9" style="64" customWidth="1"/>
    <col min="14283" max="14283" width="12.83203125" style="64" customWidth="1"/>
    <col min="14284" max="14284" width="17.83203125" style="64" customWidth="1"/>
    <col min="14285" max="14285" width="17.5" style="64" customWidth="1"/>
    <col min="14286" max="14286" width="17" style="64" customWidth="1"/>
    <col min="14287" max="14288" width="0" style="64" hidden="1" customWidth="1"/>
    <col min="14289" max="14289" width="17.83203125" style="64" customWidth="1"/>
    <col min="14290" max="14292" width="17" style="64" customWidth="1"/>
    <col min="14293" max="14293" width="15.6640625" style="64" customWidth="1"/>
    <col min="14294" max="14294" width="17" style="64" customWidth="1"/>
    <col min="14295" max="14295" width="17.5" style="64" customWidth="1"/>
    <col min="14296" max="14296" width="15.5" style="64" customWidth="1"/>
    <col min="14297" max="14297" width="14.6640625" style="64" customWidth="1"/>
    <col min="14298" max="14298" width="14.5" style="64" customWidth="1"/>
    <col min="14299" max="14299" width="13.6640625" style="64" customWidth="1"/>
    <col min="14300" max="14300" width="13.83203125" style="64" customWidth="1"/>
    <col min="14301" max="14302" width="0" style="64" hidden="1" customWidth="1"/>
    <col min="14303" max="14303" width="13.83203125" style="64" customWidth="1"/>
    <col min="14304" max="14304" width="0" style="64" hidden="1" customWidth="1"/>
    <col min="14305" max="14305" width="14.83203125" style="64" customWidth="1"/>
    <col min="14306" max="14306" width="14" style="64" customWidth="1"/>
    <col min="14307" max="14307" width="14.33203125" style="64" customWidth="1"/>
    <col min="14308" max="14309" width="0" style="64" hidden="1" customWidth="1"/>
    <col min="14310" max="14310" width="14.6640625" style="64" customWidth="1"/>
    <col min="14311" max="14311" width="0" style="64" hidden="1" customWidth="1"/>
    <col min="14312" max="14312" width="14.33203125" style="64" customWidth="1"/>
    <col min="14313" max="14313" width="13.6640625" style="64" customWidth="1"/>
    <col min="14314" max="14314" width="13.33203125" style="64" customWidth="1"/>
    <col min="14315" max="14316" width="0" style="64" hidden="1" customWidth="1"/>
    <col min="14317" max="14317" width="14.1640625" style="64" customWidth="1"/>
    <col min="14318" max="14318" width="0" style="64" hidden="1" customWidth="1"/>
    <col min="14319" max="14319" width="14.6640625" style="64" customWidth="1"/>
    <col min="14320" max="14321" width="16.1640625" style="64" customWidth="1"/>
    <col min="14322" max="14323" width="0" style="64" hidden="1" customWidth="1"/>
    <col min="14324" max="14324" width="16.1640625" style="64" customWidth="1"/>
    <col min="14325" max="14325" width="0" style="64" hidden="1" customWidth="1"/>
    <col min="14326" max="14328" width="16.1640625" style="64" customWidth="1"/>
    <col min="14329" max="14330" width="0" style="64" hidden="1" customWidth="1"/>
    <col min="14331" max="14331" width="16.1640625" style="64" customWidth="1"/>
    <col min="14332" max="14332" width="0" style="64" hidden="1" customWidth="1"/>
    <col min="14333" max="14333" width="17.83203125" style="64" customWidth="1"/>
    <col min="14334" max="14334" width="18.83203125" style="64" customWidth="1"/>
    <col min="14335" max="14335" width="18.6640625" style="64" customWidth="1"/>
    <col min="14336" max="14337" width="0" style="64" hidden="1" customWidth="1"/>
    <col min="14338" max="14338" width="17.6640625" style="64" customWidth="1"/>
    <col min="14339" max="14339" width="16.1640625" style="64" customWidth="1"/>
    <col min="14340" max="14340" width="1" style="64" customWidth="1"/>
    <col min="14341" max="14341" width="20.1640625" style="64" customWidth="1"/>
    <col min="14342" max="14342" width="17.5" style="64" customWidth="1"/>
    <col min="14343" max="14343" width="17.1640625" style="64" customWidth="1"/>
    <col min="14344" max="14345" width="0" style="64" hidden="1" customWidth="1"/>
    <col min="14346" max="14346" width="18" style="64" customWidth="1"/>
    <col min="14347" max="14354" width="0" style="64" hidden="1" customWidth="1"/>
    <col min="14355" max="14374" width="16.1640625" style="64" customWidth="1"/>
    <col min="14375" max="14535" width="1" style="64"/>
    <col min="14536" max="14536" width="1" style="64" customWidth="1"/>
    <col min="14537" max="14537" width="42" style="64" customWidth="1"/>
    <col min="14538" max="14538" width="9" style="64" customWidth="1"/>
    <col min="14539" max="14539" width="12.83203125" style="64" customWidth="1"/>
    <col min="14540" max="14540" width="17.83203125" style="64" customWidth="1"/>
    <col min="14541" max="14541" width="17.5" style="64" customWidth="1"/>
    <col min="14542" max="14542" width="17" style="64" customWidth="1"/>
    <col min="14543" max="14544" width="0" style="64" hidden="1" customWidth="1"/>
    <col min="14545" max="14545" width="17.83203125" style="64" customWidth="1"/>
    <col min="14546" max="14548" width="17" style="64" customWidth="1"/>
    <col min="14549" max="14549" width="15.6640625" style="64" customWidth="1"/>
    <col min="14550" max="14550" width="17" style="64" customWidth="1"/>
    <col min="14551" max="14551" width="17.5" style="64" customWidth="1"/>
    <col min="14552" max="14552" width="15.5" style="64" customWidth="1"/>
    <col min="14553" max="14553" width="14.6640625" style="64" customWidth="1"/>
    <col min="14554" max="14554" width="14.5" style="64" customWidth="1"/>
    <col min="14555" max="14555" width="13.6640625" style="64" customWidth="1"/>
    <col min="14556" max="14556" width="13.83203125" style="64" customWidth="1"/>
    <col min="14557" max="14558" width="0" style="64" hidden="1" customWidth="1"/>
    <col min="14559" max="14559" width="13.83203125" style="64" customWidth="1"/>
    <col min="14560" max="14560" width="0" style="64" hidden="1" customWidth="1"/>
    <col min="14561" max="14561" width="14.83203125" style="64" customWidth="1"/>
    <col min="14562" max="14562" width="14" style="64" customWidth="1"/>
    <col min="14563" max="14563" width="14.33203125" style="64" customWidth="1"/>
    <col min="14564" max="14565" width="0" style="64" hidden="1" customWidth="1"/>
    <col min="14566" max="14566" width="14.6640625" style="64" customWidth="1"/>
    <col min="14567" max="14567" width="0" style="64" hidden="1" customWidth="1"/>
    <col min="14568" max="14568" width="14.33203125" style="64" customWidth="1"/>
    <col min="14569" max="14569" width="13.6640625" style="64" customWidth="1"/>
    <col min="14570" max="14570" width="13.33203125" style="64" customWidth="1"/>
    <col min="14571" max="14572" width="0" style="64" hidden="1" customWidth="1"/>
    <col min="14573" max="14573" width="14.1640625" style="64" customWidth="1"/>
    <col min="14574" max="14574" width="0" style="64" hidden="1" customWidth="1"/>
    <col min="14575" max="14575" width="14.6640625" style="64" customWidth="1"/>
    <col min="14576" max="14577" width="16.1640625" style="64" customWidth="1"/>
    <col min="14578" max="14579" width="0" style="64" hidden="1" customWidth="1"/>
    <col min="14580" max="14580" width="16.1640625" style="64" customWidth="1"/>
    <col min="14581" max="14581" width="0" style="64" hidden="1" customWidth="1"/>
    <col min="14582" max="14584" width="16.1640625" style="64" customWidth="1"/>
    <col min="14585" max="14586" width="0" style="64" hidden="1" customWidth="1"/>
    <col min="14587" max="14587" width="16.1640625" style="64" customWidth="1"/>
    <col min="14588" max="14588" width="0" style="64" hidden="1" customWidth="1"/>
    <col min="14589" max="14589" width="17.83203125" style="64" customWidth="1"/>
    <col min="14590" max="14590" width="18.83203125" style="64" customWidth="1"/>
    <col min="14591" max="14591" width="18.6640625" style="64" customWidth="1"/>
    <col min="14592" max="14593" width="0" style="64" hidden="1" customWidth="1"/>
    <col min="14594" max="14594" width="17.6640625" style="64" customWidth="1"/>
    <col min="14595" max="14595" width="16.1640625" style="64" customWidth="1"/>
    <col min="14596" max="14596" width="1" style="64" customWidth="1"/>
    <col min="14597" max="14597" width="20.1640625" style="64" customWidth="1"/>
    <col min="14598" max="14598" width="17.5" style="64" customWidth="1"/>
    <col min="14599" max="14599" width="17.1640625" style="64" customWidth="1"/>
    <col min="14600" max="14601" width="0" style="64" hidden="1" customWidth="1"/>
    <col min="14602" max="14602" width="18" style="64" customWidth="1"/>
    <col min="14603" max="14610" width="0" style="64" hidden="1" customWidth="1"/>
    <col min="14611" max="14630" width="16.1640625" style="64" customWidth="1"/>
    <col min="14631" max="14791" width="1" style="64"/>
    <col min="14792" max="14792" width="1" style="64" customWidth="1"/>
    <col min="14793" max="14793" width="42" style="64" customWidth="1"/>
    <col min="14794" max="14794" width="9" style="64" customWidth="1"/>
    <col min="14795" max="14795" width="12.83203125" style="64" customWidth="1"/>
    <col min="14796" max="14796" width="17.83203125" style="64" customWidth="1"/>
    <col min="14797" max="14797" width="17.5" style="64" customWidth="1"/>
    <col min="14798" max="14798" width="17" style="64" customWidth="1"/>
    <col min="14799" max="14800" width="0" style="64" hidden="1" customWidth="1"/>
    <col min="14801" max="14801" width="17.83203125" style="64" customWidth="1"/>
    <col min="14802" max="14804" width="17" style="64" customWidth="1"/>
    <col min="14805" max="14805" width="15.6640625" style="64" customWidth="1"/>
    <col min="14806" max="14806" width="17" style="64" customWidth="1"/>
    <col min="14807" max="14807" width="17.5" style="64" customWidth="1"/>
    <col min="14808" max="14808" width="15.5" style="64" customWidth="1"/>
    <col min="14809" max="14809" width="14.6640625" style="64" customWidth="1"/>
    <col min="14810" max="14810" width="14.5" style="64" customWidth="1"/>
    <col min="14811" max="14811" width="13.6640625" style="64" customWidth="1"/>
    <col min="14812" max="14812" width="13.83203125" style="64" customWidth="1"/>
    <col min="14813" max="14814" width="0" style="64" hidden="1" customWidth="1"/>
    <col min="14815" max="14815" width="13.83203125" style="64" customWidth="1"/>
    <col min="14816" max="14816" width="0" style="64" hidden="1" customWidth="1"/>
    <col min="14817" max="14817" width="14.83203125" style="64" customWidth="1"/>
    <col min="14818" max="14818" width="14" style="64" customWidth="1"/>
    <col min="14819" max="14819" width="14.33203125" style="64" customWidth="1"/>
    <col min="14820" max="14821" width="0" style="64" hidden="1" customWidth="1"/>
    <col min="14822" max="14822" width="14.6640625" style="64" customWidth="1"/>
    <col min="14823" max="14823" width="0" style="64" hidden="1" customWidth="1"/>
    <col min="14824" max="14824" width="14.33203125" style="64" customWidth="1"/>
    <col min="14825" max="14825" width="13.6640625" style="64" customWidth="1"/>
    <col min="14826" max="14826" width="13.33203125" style="64" customWidth="1"/>
    <col min="14827" max="14828" width="0" style="64" hidden="1" customWidth="1"/>
    <col min="14829" max="14829" width="14.1640625" style="64" customWidth="1"/>
    <col min="14830" max="14830" width="0" style="64" hidden="1" customWidth="1"/>
    <col min="14831" max="14831" width="14.6640625" style="64" customWidth="1"/>
    <col min="14832" max="14833" width="16.1640625" style="64" customWidth="1"/>
    <col min="14834" max="14835" width="0" style="64" hidden="1" customWidth="1"/>
    <col min="14836" max="14836" width="16.1640625" style="64" customWidth="1"/>
    <col min="14837" max="14837" width="0" style="64" hidden="1" customWidth="1"/>
    <col min="14838" max="14840" width="16.1640625" style="64" customWidth="1"/>
    <col min="14841" max="14842" width="0" style="64" hidden="1" customWidth="1"/>
    <col min="14843" max="14843" width="16.1640625" style="64" customWidth="1"/>
    <col min="14844" max="14844" width="0" style="64" hidden="1" customWidth="1"/>
    <col min="14845" max="14845" width="17.83203125" style="64" customWidth="1"/>
    <col min="14846" max="14846" width="18.83203125" style="64" customWidth="1"/>
    <col min="14847" max="14847" width="18.6640625" style="64" customWidth="1"/>
    <col min="14848" max="14849" width="0" style="64" hidden="1" customWidth="1"/>
    <col min="14850" max="14850" width="17.6640625" style="64" customWidth="1"/>
    <col min="14851" max="14851" width="16.1640625" style="64" customWidth="1"/>
    <col min="14852" max="14852" width="1" style="64" customWidth="1"/>
    <col min="14853" max="14853" width="20.1640625" style="64" customWidth="1"/>
    <col min="14854" max="14854" width="17.5" style="64" customWidth="1"/>
    <col min="14855" max="14855" width="17.1640625" style="64" customWidth="1"/>
    <col min="14856" max="14857" width="0" style="64" hidden="1" customWidth="1"/>
    <col min="14858" max="14858" width="18" style="64" customWidth="1"/>
    <col min="14859" max="14866" width="0" style="64" hidden="1" customWidth="1"/>
    <col min="14867" max="14886" width="16.1640625" style="64" customWidth="1"/>
    <col min="14887" max="15047" width="1" style="64"/>
    <col min="15048" max="15048" width="1" style="64" customWidth="1"/>
    <col min="15049" max="15049" width="42" style="64" customWidth="1"/>
    <col min="15050" max="15050" width="9" style="64" customWidth="1"/>
    <col min="15051" max="15051" width="12.83203125" style="64" customWidth="1"/>
    <col min="15052" max="15052" width="17.83203125" style="64" customWidth="1"/>
    <col min="15053" max="15053" width="17.5" style="64" customWidth="1"/>
    <col min="15054" max="15054" width="17" style="64" customWidth="1"/>
    <col min="15055" max="15056" width="0" style="64" hidden="1" customWidth="1"/>
    <col min="15057" max="15057" width="17.83203125" style="64" customWidth="1"/>
    <col min="15058" max="15060" width="17" style="64" customWidth="1"/>
    <col min="15061" max="15061" width="15.6640625" style="64" customWidth="1"/>
    <col min="15062" max="15062" width="17" style="64" customWidth="1"/>
    <col min="15063" max="15063" width="17.5" style="64" customWidth="1"/>
    <col min="15064" max="15064" width="15.5" style="64" customWidth="1"/>
    <col min="15065" max="15065" width="14.6640625" style="64" customWidth="1"/>
    <col min="15066" max="15066" width="14.5" style="64" customWidth="1"/>
    <col min="15067" max="15067" width="13.6640625" style="64" customWidth="1"/>
    <col min="15068" max="15068" width="13.83203125" style="64" customWidth="1"/>
    <col min="15069" max="15070" width="0" style="64" hidden="1" customWidth="1"/>
    <col min="15071" max="15071" width="13.83203125" style="64" customWidth="1"/>
    <col min="15072" max="15072" width="0" style="64" hidden="1" customWidth="1"/>
    <col min="15073" max="15073" width="14.83203125" style="64" customWidth="1"/>
    <col min="15074" max="15074" width="14" style="64" customWidth="1"/>
    <col min="15075" max="15075" width="14.33203125" style="64" customWidth="1"/>
    <col min="15076" max="15077" width="0" style="64" hidden="1" customWidth="1"/>
    <col min="15078" max="15078" width="14.6640625" style="64" customWidth="1"/>
    <col min="15079" max="15079" width="0" style="64" hidden="1" customWidth="1"/>
    <col min="15080" max="15080" width="14.33203125" style="64" customWidth="1"/>
    <col min="15081" max="15081" width="13.6640625" style="64" customWidth="1"/>
    <col min="15082" max="15082" width="13.33203125" style="64" customWidth="1"/>
    <col min="15083" max="15084" width="0" style="64" hidden="1" customWidth="1"/>
    <col min="15085" max="15085" width="14.1640625" style="64" customWidth="1"/>
    <col min="15086" max="15086" width="0" style="64" hidden="1" customWidth="1"/>
    <col min="15087" max="15087" width="14.6640625" style="64" customWidth="1"/>
    <col min="15088" max="15089" width="16.1640625" style="64" customWidth="1"/>
    <col min="15090" max="15091" width="0" style="64" hidden="1" customWidth="1"/>
    <col min="15092" max="15092" width="16.1640625" style="64" customWidth="1"/>
    <col min="15093" max="15093" width="0" style="64" hidden="1" customWidth="1"/>
    <col min="15094" max="15096" width="16.1640625" style="64" customWidth="1"/>
    <col min="15097" max="15098" width="0" style="64" hidden="1" customWidth="1"/>
    <col min="15099" max="15099" width="16.1640625" style="64" customWidth="1"/>
    <col min="15100" max="15100" width="0" style="64" hidden="1" customWidth="1"/>
    <col min="15101" max="15101" width="17.83203125" style="64" customWidth="1"/>
    <col min="15102" max="15102" width="18.83203125" style="64" customWidth="1"/>
    <col min="15103" max="15103" width="18.6640625" style="64" customWidth="1"/>
    <col min="15104" max="15105" width="0" style="64" hidden="1" customWidth="1"/>
    <col min="15106" max="15106" width="17.6640625" style="64" customWidth="1"/>
    <col min="15107" max="15107" width="16.1640625" style="64" customWidth="1"/>
    <col min="15108" max="15108" width="1" style="64" customWidth="1"/>
    <col min="15109" max="15109" width="20.1640625" style="64" customWidth="1"/>
    <col min="15110" max="15110" width="17.5" style="64" customWidth="1"/>
    <col min="15111" max="15111" width="17.1640625" style="64" customWidth="1"/>
    <col min="15112" max="15113" width="0" style="64" hidden="1" customWidth="1"/>
    <col min="15114" max="15114" width="18" style="64" customWidth="1"/>
    <col min="15115" max="15122" width="0" style="64" hidden="1" customWidth="1"/>
    <col min="15123" max="15142" width="16.1640625" style="64" customWidth="1"/>
    <col min="15143" max="15303" width="1" style="64"/>
    <col min="15304" max="15304" width="1" style="64" customWidth="1"/>
    <col min="15305" max="15305" width="42" style="64" customWidth="1"/>
    <col min="15306" max="15306" width="9" style="64" customWidth="1"/>
    <col min="15307" max="15307" width="12.83203125" style="64" customWidth="1"/>
    <col min="15308" max="15308" width="17.83203125" style="64" customWidth="1"/>
    <col min="15309" max="15309" width="17.5" style="64" customWidth="1"/>
    <col min="15310" max="15310" width="17" style="64" customWidth="1"/>
    <col min="15311" max="15312" width="0" style="64" hidden="1" customWidth="1"/>
    <col min="15313" max="15313" width="17.83203125" style="64" customWidth="1"/>
    <col min="15314" max="15316" width="17" style="64" customWidth="1"/>
    <col min="15317" max="15317" width="15.6640625" style="64" customWidth="1"/>
    <col min="15318" max="15318" width="17" style="64" customWidth="1"/>
    <col min="15319" max="15319" width="17.5" style="64" customWidth="1"/>
    <col min="15320" max="15320" width="15.5" style="64" customWidth="1"/>
    <col min="15321" max="15321" width="14.6640625" style="64" customWidth="1"/>
    <col min="15322" max="15322" width="14.5" style="64" customWidth="1"/>
    <col min="15323" max="15323" width="13.6640625" style="64" customWidth="1"/>
    <col min="15324" max="15324" width="13.83203125" style="64" customWidth="1"/>
    <col min="15325" max="15326" width="0" style="64" hidden="1" customWidth="1"/>
    <col min="15327" max="15327" width="13.83203125" style="64" customWidth="1"/>
    <col min="15328" max="15328" width="0" style="64" hidden="1" customWidth="1"/>
    <col min="15329" max="15329" width="14.83203125" style="64" customWidth="1"/>
    <col min="15330" max="15330" width="14" style="64" customWidth="1"/>
    <col min="15331" max="15331" width="14.33203125" style="64" customWidth="1"/>
    <col min="15332" max="15333" width="0" style="64" hidden="1" customWidth="1"/>
    <col min="15334" max="15334" width="14.6640625" style="64" customWidth="1"/>
    <col min="15335" max="15335" width="0" style="64" hidden="1" customWidth="1"/>
    <col min="15336" max="15336" width="14.33203125" style="64" customWidth="1"/>
    <col min="15337" max="15337" width="13.6640625" style="64" customWidth="1"/>
    <col min="15338" max="15338" width="13.33203125" style="64" customWidth="1"/>
    <col min="15339" max="15340" width="0" style="64" hidden="1" customWidth="1"/>
    <col min="15341" max="15341" width="14.1640625" style="64" customWidth="1"/>
    <col min="15342" max="15342" width="0" style="64" hidden="1" customWidth="1"/>
    <col min="15343" max="15343" width="14.6640625" style="64" customWidth="1"/>
    <col min="15344" max="15345" width="16.1640625" style="64" customWidth="1"/>
    <col min="15346" max="15347" width="0" style="64" hidden="1" customWidth="1"/>
    <col min="15348" max="15348" width="16.1640625" style="64" customWidth="1"/>
    <col min="15349" max="15349" width="0" style="64" hidden="1" customWidth="1"/>
    <col min="15350" max="15352" width="16.1640625" style="64" customWidth="1"/>
    <col min="15353" max="15354" width="0" style="64" hidden="1" customWidth="1"/>
    <col min="15355" max="15355" width="16.1640625" style="64" customWidth="1"/>
    <col min="15356" max="15356" width="0" style="64" hidden="1" customWidth="1"/>
    <col min="15357" max="15357" width="17.83203125" style="64" customWidth="1"/>
    <col min="15358" max="15358" width="18.83203125" style="64" customWidth="1"/>
    <col min="15359" max="15359" width="18.6640625" style="64" customWidth="1"/>
    <col min="15360" max="15361" width="0" style="64" hidden="1" customWidth="1"/>
    <col min="15362" max="15362" width="17.6640625" style="64" customWidth="1"/>
    <col min="15363" max="15363" width="16.1640625" style="64" customWidth="1"/>
    <col min="15364" max="15364" width="1" style="64" customWidth="1"/>
    <col min="15365" max="15365" width="20.1640625" style="64" customWidth="1"/>
    <col min="15366" max="15366" width="17.5" style="64" customWidth="1"/>
    <col min="15367" max="15367" width="17.1640625" style="64" customWidth="1"/>
    <col min="15368" max="15369" width="0" style="64" hidden="1" customWidth="1"/>
    <col min="15370" max="15370" width="18" style="64" customWidth="1"/>
    <col min="15371" max="15378" width="0" style="64" hidden="1" customWidth="1"/>
    <col min="15379" max="15398" width="16.1640625" style="64" customWidth="1"/>
    <col min="15399" max="15559" width="1" style="64"/>
    <col min="15560" max="15560" width="1" style="64" customWidth="1"/>
    <col min="15561" max="15561" width="42" style="64" customWidth="1"/>
    <col min="15562" max="15562" width="9" style="64" customWidth="1"/>
    <col min="15563" max="15563" width="12.83203125" style="64" customWidth="1"/>
    <col min="15564" max="15564" width="17.83203125" style="64" customWidth="1"/>
    <col min="15565" max="15565" width="17.5" style="64" customWidth="1"/>
    <col min="15566" max="15566" width="17" style="64" customWidth="1"/>
    <col min="15567" max="15568" width="0" style="64" hidden="1" customWidth="1"/>
    <col min="15569" max="15569" width="17.83203125" style="64" customWidth="1"/>
    <col min="15570" max="15572" width="17" style="64" customWidth="1"/>
    <col min="15573" max="15573" width="15.6640625" style="64" customWidth="1"/>
    <col min="15574" max="15574" width="17" style="64" customWidth="1"/>
    <col min="15575" max="15575" width="17.5" style="64" customWidth="1"/>
    <col min="15576" max="15576" width="15.5" style="64" customWidth="1"/>
    <col min="15577" max="15577" width="14.6640625" style="64" customWidth="1"/>
    <col min="15578" max="15578" width="14.5" style="64" customWidth="1"/>
    <col min="15579" max="15579" width="13.6640625" style="64" customWidth="1"/>
    <col min="15580" max="15580" width="13.83203125" style="64" customWidth="1"/>
    <col min="15581" max="15582" width="0" style="64" hidden="1" customWidth="1"/>
    <col min="15583" max="15583" width="13.83203125" style="64" customWidth="1"/>
    <col min="15584" max="15584" width="0" style="64" hidden="1" customWidth="1"/>
    <col min="15585" max="15585" width="14.83203125" style="64" customWidth="1"/>
    <col min="15586" max="15586" width="14" style="64" customWidth="1"/>
    <col min="15587" max="15587" width="14.33203125" style="64" customWidth="1"/>
    <col min="15588" max="15589" width="0" style="64" hidden="1" customWidth="1"/>
    <col min="15590" max="15590" width="14.6640625" style="64" customWidth="1"/>
    <col min="15591" max="15591" width="0" style="64" hidden="1" customWidth="1"/>
    <col min="15592" max="15592" width="14.33203125" style="64" customWidth="1"/>
    <col min="15593" max="15593" width="13.6640625" style="64" customWidth="1"/>
    <col min="15594" max="15594" width="13.33203125" style="64" customWidth="1"/>
    <col min="15595" max="15596" width="0" style="64" hidden="1" customWidth="1"/>
    <col min="15597" max="15597" width="14.1640625" style="64" customWidth="1"/>
    <col min="15598" max="15598" width="0" style="64" hidden="1" customWidth="1"/>
    <col min="15599" max="15599" width="14.6640625" style="64" customWidth="1"/>
    <col min="15600" max="15601" width="16.1640625" style="64" customWidth="1"/>
    <col min="15602" max="15603" width="0" style="64" hidden="1" customWidth="1"/>
    <col min="15604" max="15604" width="16.1640625" style="64" customWidth="1"/>
    <col min="15605" max="15605" width="0" style="64" hidden="1" customWidth="1"/>
    <col min="15606" max="15608" width="16.1640625" style="64" customWidth="1"/>
    <col min="15609" max="15610" width="0" style="64" hidden="1" customWidth="1"/>
    <col min="15611" max="15611" width="16.1640625" style="64" customWidth="1"/>
    <col min="15612" max="15612" width="0" style="64" hidden="1" customWidth="1"/>
    <col min="15613" max="15613" width="17.83203125" style="64" customWidth="1"/>
    <col min="15614" max="15614" width="18.83203125" style="64" customWidth="1"/>
    <col min="15615" max="15615" width="18.6640625" style="64" customWidth="1"/>
    <col min="15616" max="15617" width="0" style="64" hidden="1" customWidth="1"/>
    <col min="15618" max="15618" width="17.6640625" style="64" customWidth="1"/>
    <col min="15619" max="15619" width="16.1640625" style="64" customWidth="1"/>
    <col min="15620" max="15620" width="1" style="64" customWidth="1"/>
    <col min="15621" max="15621" width="20.1640625" style="64" customWidth="1"/>
    <col min="15622" max="15622" width="17.5" style="64" customWidth="1"/>
    <col min="15623" max="15623" width="17.1640625" style="64" customWidth="1"/>
    <col min="15624" max="15625" width="0" style="64" hidden="1" customWidth="1"/>
    <col min="15626" max="15626" width="18" style="64" customWidth="1"/>
    <col min="15627" max="15634" width="0" style="64" hidden="1" customWidth="1"/>
    <col min="15635" max="15654" width="16.1640625" style="64" customWidth="1"/>
    <col min="15655" max="15815" width="1" style="64"/>
    <col min="15816" max="15816" width="1" style="64" customWidth="1"/>
    <col min="15817" max="15817" width="42" style="64" customWidth="1"/>
    <col min="15818" max="15818" width="9" style="64" customWidth="1"/>
    <col min="15819" max="15819" width="12.83203125" style="64" customWidth="1"/>
    <col min="15820" max="15820" width="17.83203125" style="64" customWidth="1"/>
    <col min="15821" max="15821" width="17.5" style="64" customWidth="1"/>
    <col min="15822" max="15822" width="17" style="64" customWidth="1"/>
    <col min="15823" max="15824" width="0" style="64" hidden="1" customWidth="1"/>
    <col min="15825" max="15825" width="17.83203125" style="64" customWidth="1"/>
    <col min="15826" max="15828" width="17" style="64" customWidth="1"/>
    <col min="15829" max="15829" width="15.6640625" style="64" customWidth="1"/>
    <col min="15830" max="15830" width="17" style="64" customWidth="1"/>
    <col min="15831" max="15831" width="17.5" style="64" customWidth="1"/>
    <col min="15832" max="15832" width="15.5" style="64" customWidth="1"/>
    <col min="15833" max="15833" width="14.6640625" style="64" customWidth="1"/>
    <col min="15834" max="15834" width="14.5" style="64" customWidth="1"/>
    <col min="15835" max="15835" width="13.6640625" style="64" customWidth="1"/>
    <col min="15836" max="15836" width="13.83203125" style="64" customWidth="1"/>
    <col min="15837" max="15838" width="0" style="64" hidden="1" customWidth="1"/>
    <col min="15839" max="15839" width="13.83203125" style="64" customWidth="1"/>
    <col min="15840" max="15840" width="0" style="64" hidden="1" customWidth="1"/>
    <col min="15841" max="15841" width="14.83203125" style="64" customWidth="1"/>
    <col min="15842" max="15842" width="14" style="64" customWidth="1"/>
    <col min="15843" max="15843" width="14.33203125" style="64" customWidth="1"/>
    <col min="15844" max="15845" width="0" style="64" hidden="1" customWidth="1"/>
    <col min="15846" max="15846" width="14.6640625" style="64" customWidth="1"/>
    <col min="15847" max="15847" width="0" style="64" hidden="1" customWidth="1"/>
    <col min="15848" max="15848" width="14.33203125" style="64" customWidth="1"/>
    <col min="15849" max="15849" width="13.6640625" style="64" customWidth="1"/>
    <col min="15850" max="15850" width="13.33203125" style="64" customWidth="1"/>
    <col min="15851" max="15852" width="0" style="64" hidden="1" customWidth="1"/>
    <col min="15853" max="15853" width="14.1640625" style="64" customWidth="1"/>
    <col min="15854" max="15854" width="0" style="64" hidden="1" customWidth="1"/>
    <col min="15855" max="15855" width="14.6640625" style="64" customWidth="1"/>
    <col min="15856" max="15857" width="16.1640625" style="64" customWidth="1"/>
    <col min="15858" max="15859" width="0" style="64" hidden="1" customWidth="1"/>
    <col min="15860" max="15860" width="16.1640625" style="64" customWidth="1"/>
    <col min="15861" max="15861" width="0" style="64" hidden="1" customWidth="1"/>
    <col min="15862" max="15864" width="16.1640625" style="64" customWidth="1"/>
    <col min="15865" max="15866" width="0" style="64" hidden="1" customWidth="1"/>
    <col min="15867" max="15867" width="16.1640625" style="64" customWidth="1"/>
    <col min="15868" max="15868" width="0" style="64" hidden="1" customWidth="1"/>
    <col min="15869" max="15869" width="17.83203125" style="64" customWidth="1"/>
    <col min="15870" max="15870" width="18.83203125" style="64" customWidth="1"/>
    <col min="15871" max="15871" width="18.6640625" style="64" customWidth="1"/>
    <col min="15872" max="15873" width="0" style="64" hidden="1" customWidth="1"/>
    <col min="15874" max="15874" width="17.6640625" style="64" customWidth="1"/>
    <col min="15875" max="15875" width="16.1640625" style="64" customWidth="1"/>
    <col min="15876" max="15876" width="1" style="64" customWidth="1"/>
    <col min="15877" max="15877" width="20.1640625" style="64" customWidth="1"/>
    <col min="15878" max="15878" width="17.5" style="64" customWidth="1"/>
    <col min="15879" max="15879" width="17.1640625" style="64" customWidth="1"/>
    <col min="15880" max="15881" width="0" style="64" hidden="1" customWidth="1"/>
    <col min="15882" max="15882" width="18" style="64" customWidth="1"/>
    <col min="15883" max="15890" width="0" style="64" hidden="1" customWidth="1"/>
    <col min="15891" max="15910" width="16.1640625" style="64" customWidth="1"/>
    <col min="15911" max="16071" width="1" style="64"/>
    <col min="16072" max="16072" width="1" style="64" customWidth="1"/>
    <col min="16073" max="16073" width="42" style="64" customWidth="1"/>
    <col min="16074" max="16074" width="9" style="64" customWidth="1"/>
    <col min="16075" max="16075" width="12.83203125" style="64" customWidth="1"/>
    <col min="16076" max="16076" width="17.83203125" style="64" customWidth="1"/>
    <col min="16077" max="16077" width="17.5" style="64" customWidth="1"/>
    <col min="16078" max="16078" width="17" style="64" customWidth="1"/>
    <col min="16079" max="16080" width="0" style="64" hidden="1" customWidth="1"/>
    <col min="16081" max="16081" width="17.83203125" style="64" customWidth="1"/>
    <col min="16082" max="16084" width="17" style="64" customWidth="1"/>
    <col min="16085" max="16085" width="15.6640625" style="64" customWidth="1"/>
    <col min="16086" max="16086" width="17" style="64" customWidth="1"/>
    <col min="16087" max="16087" width="17.5" style="64" customWidth="1"/>
    <col min="16088" max="16088" width="15.5" style="64" customWidth="1"/>
    <col min="16089" max="16089" width="14.6640625" style="64" customWidth="1"/>
    <col min="16090" max="16090" width="14.5" style="64" customWidth="1"/>
    <col min="16091" max="16091" width="13.6640625" style="64" customWidth="1"/>
    <col min="16092" max="16092" width="13.83203125" style="64" customWidth="1"/>
    <col min="16093" max="16094" width="0" style="64" hidden="1" customWidth="1"/>
    <col min="16095" max="16095" width="13.83203125" style="64" customWidth="1"/>
    <col min="16096" max="16096" width="0" style="64" hidden="1" customWidth="1"/>
    <col min="16097" max="16097" width="14.83203125" style="64" customWidth="1"/>
    <col min="16098" max="16098" width="14" style="64" customWidth="1"/>
    <col min="16099" max="16099" width="14.33203125" style="64" customWidth="1"/>
    <col min="16100" max="16101" width="0" style="64" hidden="1" customWidth="1"/>
    <col min="16102" max="16102" width="14.6640625" style="64" customWidth="1"/>
    <col min="16103" max="16103" width="0" style="64" hidden="1" customWidth="1"/>
    <col min="16104" max="16104" width="14.33203125" style="64" customWidth="1"/>
    <col min="16105" max="16105" width="13.6640625" style="64" customWidth="1"/>
    <col min="16106" max="16106" width="13.33203125" style="64" customWidth="1"/>
    <col min="16107" max="16108" width="0" style="64" hidden="1" customWidth="1"/>
    <col min="16109" max="16109" width="14.1640625" style="64" customWidth="1"/>
    <col min="16110" max="16110" width="0" style="64" hidden="1" customWidth="1"/>
    <col min="16111" max="16111" width="14.6640625" style="64" customWidth="1"/>
    <col min="16112" max="16113" width="16.1640625" style="64" customWidth="1"/>
    <col min="16114" max="16115" width="0" style="64" hidden="1" customWidth="1"/>
    <col min="16116" max="16116" width="16.1640625" style="64" customWidth="1"/>
    <col min="16117" max="16117" width="0" style="64" hidden="1" customWidth="1"/>
    <col min="16118" max="16120" width="16.1640625" style="64" customWidth="1"/>
    <col min="16121" max="16122" width="0" style="64" hidden="1" customWidth="1"/>
    <col min="16123" max="16123" width="16.1640625" style="64" customWidth="1"/>
    <col min="16124" max="16124" width="0" style="64" hidden="1" customWidth="1"/>
    <col min="16125" max="16125" width="17.83203125" style="64" customWidth="1"/>
    <col min="16126" max="16126" width="18.83203125" style="64" customWidth="1"/>
    <col min="16127" max="16127" width="18.6640625" style="64" customWidth="1"/>
    <col min="16128" max="16129" width="0" style="64" hidden="1" customWidth="1"/>
    <col min="16130" max="16130" width="17.6640625" style="64" customWidth="1"/>
    <col min="16131" max="16131" width="16.1640625" style="64" customWidth="1"/>
    <col min="16132" max="16132" width="1" style="64" customWidth="1"/>
    <col min="16133" max="16133" width="20.1640625" style="64" customWidth="1"/>
    <col min="16134" max="16134" width="17.5" style="64" customWidth="1"/>
    <col min="16135" max="16135" width="17.1640625" style="64" customWidth="1"/>
    <col min="16136" max="16137" width="0" style="64" hidden="1" customWidth="1"/>
    <col min="16138" max="16138" width="18" style="64" customWidth="1"/>
    <col min="16139" max="16146" width="0" style="64" hidden="1" customWidth="1"/>
    <col min="16147" max="16166" width="16.1640625" style="64" customWidth="1"/>
    <col min="16167" max="16384" width="1" style="64"/>
  </cols>
  <sheetData>
    <row r="1" spans="1:19" s="16" customFormat="1" ht="12.75" x14ac:dyDescent="0.2">
      <c r="A1" s="9" t="s">
        <v>93</v>
      </c>
      <c r="B1" s="25"/>
      <c r="C1" s="25"/>
      <c r="D1" s="25"/>
      <c r="E1" s="25"/>
      <c r="F1" s="25"/>
      <c r="G1" s="25"/>
      <c r="H1" s="25"/>
      <c r="I1" s="25"/>
      <c r="J1" s="25"/>
      <c r="K1" s="25"/>
      <c r="L1" s="25"/>
      <c r="M1" s="25"/>
      <c r="Q1" s="25"/>
      <c r="R1" s="25"/>
    </row>
    <row r="2" spans="1:19" s="28" customFormat="1" ht="15" customHeight="1" x14ac:dyDescent="0.2">
      <c r="A2" s="90" t="s">
        <v>182</v>
      </c>
      <c r="B2" s="91"/>
      <c r="C2" s="94" t="s">
        <v>183</v>
      </c>
      <c r="D2" s="94" t="s">
        <v>184</v>
      </c>
      <c r="E2" s="89"/>
      <c r="F2" s="89"/>
      <c r="G2" s="89"/>
      <c r="H2" s="89"/>
      <c r="I2" s="89"/>
      <c r="J2" s="89"/>
      <c r="K2" s="89"/>
      <c r="L2" s="89"/>
      <c r="M2" s="89"/>
      <c r="N2" s="89"/>
      <c r="O2" s="26"/>
      <c r="P2" s="26"/>
      <c r="Q2" s="26"/>
      <c r="R2" s="26"/>
      <c r="S2" s="27"/>
    </row>
    <row r="3" spans="1:19" s="28" customFormat="1" ht="67.5" customHeight="1" x14ac:dyDescent="0.2">
      <c r="A3" s="92"/>
      <c r="B3" s="93"/>
      <c r="C3" s="95"/>
      <c r="D3" s="95"/>
      <c r="E3" s="29" t="s">
        <v>94</v>
      </c>
      <c r="F3" s="29" t="s">
        <v>95</v>
      </c>
      <c r="G3" s="29" t="s">
        <v>96</v>
      </c>
      <c r="H3" s="29" t="s">
        <v>455</v>
      </c>
      <c r="I3" s="29" t="s">
        <v>456</v>
      </c>
      <c r="J3" s="29" t="s">
        <v>457</v>
      </c>
      <c r="K3" s="29" t="s">
        <v>97</v>
      </c>
      <c r="L3" s="29" t="s">
        <v>98</v>
      </c>
      <c r="M3" s="29" t="s">
        <v>99</v>
      </c>
      <c r="N3" s="29" t="s">
        <v>100</v>
      </c>
      <c r="O3" s="29" t="s">
        <v>101</v>
      </c>
      <c r="P3" s="29" t="s">
        <v>102</v>
      </c>
      <c r="Q3" s="29" t="s">
        <v>453</v>
      </c>
      <c r="R3" s="29" t="s">
        <v>453</v>
      </c>
      <c r="S3" s="29" t="s">
        <v>454</v>
      </c>
    </row>
    <row r="4" spans="1:19" s="28" customFormat="1" ht="12.75" x14ac:dyDescent="0.2">
      <c r="A4" s="85">
        <v>1</v>
      </c>
      <c r="B4" s="86"/>
      <c r="C4" s="30">
        <v>2</v>
      </c>
      <c r="D4" s="30">
        <v>3</v>
      </c>
      <c r="E4" s="31">
        <v>4</v>
      </c>
      <c r="F4" s="31"/>
      <c r="G4" s="31"/>
      <c r="H4" s="31">
        <v>5</v>
      </c>
      <c r="I4" s="31"/>
      <c r="J4" s="31"/>
      <c r="K4" s="31">
        <v>6</v>
      </c>
      <c r="L4" s="31"/>
      <c r="M4" s="31"/>
      <c r="N4" s="31">
        <v>9</v>
      </c>
      <c r="O4" s="31"/>
      <c r="P4" s="31"/>
      <c r="Q4" s="31">
        <v>10</v>
      </c>
      <c r="R4" s="31">
        <v>10</v>
      </c>
      <c r="S4" s="27"/>
    </row>
    <row r="5" spans="1:19" s="36" customFormat="1" ht="13.5" customHeight="1" x14ac:dyDescent="0.2">
      <c r="A5" s="32"/>
      <c r="B5" s="33" t="s">
        <v>185</v>
      </c>
      <c r="C5" s="34" t="s">
        <v>186</v>
      </c>
      <c r="D5" s="34" t="s">
        <v>187</v>
      </c>
      <c r="E5" s="35">
        <f>H5+K5++N5</f>
        <v>6590233.9500000002</v>
      </c>
      <c r="F5" s="35">
        <f t="shared" ref="F5" si="0">I5+L5++O5</f>
        <v>6590233.9500000002</v>
      </c>
      <c r="G5" s="35">
        <f>E5-F5</f>
        <v>0</v>
      </c>
      <c r="H5" s="35"/>
      <c r="I5" s="35"/>
      <c r="J5" s="35">
        <f>H5-I5</f>
        <v>0</v>
      </c>
      <c r="K5" s="35">
        <v>0</v>
      </c>
      <c r="L5" s="35">
        <v>0</v>
      </c>
      <c r="M5" s="35">
        <f>K5-L5</f>
        <v>0</v>
      </c>
      <c r="N5" s="35">
        <v>6590233.9500000002</v>
      </c>
      <c r="O5" s="35">
        <v>6590233.9500000002</v>
      </c>
      <c r="P5" s="35">
        <f>N5-O5</f>
        <v>0</v>
      </c>
      <c r="Q5" s="35"/>
      <c r="R5" s="35"/>
      <c r="S5" s="35">
        <f>Q5-R5</f>
        <v>0</v>
      </c>
    </row>
    <row r="6" spans="1:19" s="36" customFormat="1" ht="21.75" customHeight="1" x14ac:dyDescent="0.2">
      <c r="A6" s="32"/>
      <c r="B6" s="33" t="s">
        <v>188</v>
      </c>
      <c r="C6" s="34" t="s">
        <v>189</v>
      </c>
      <c r="D6" s="34" t="s">
        <v>187</v>
      </c>
      <c r="E6" s="35">
        <f>H6+K6+N6</f>
        <v>47160058</v>
      </c>
      <c r="F6" s="35">
        <f t="shared" ref="F6:G6" si="1">I6+L6+O6</f>
        <v>47909798.409999996</v>
      </c>
      <c r="G6" s="35">
        <f t="shared" si="1"/>
        <v>-749740.40999999642</v>
      </c>
      <c r="H6" s="35">
        <f>H10</f>
        <v>6350800</v>
      </c>
      <c r="I6" s="35">
        <f>I10</f>
        <v>6350800</v>
      </c>
      <c r="J6" s="35">
        <f>J10</f>
        <v>0</v>
      </c>
      <c r="K6" s="35">
        <f>K33</f>
        <v>3030000</v>
      </c>
      <c r="L6" s="35">
        <f>L33</f>
        <v>3030000</v>
      </c>
      <c r="M6" s="35">
        <f>M33</f>
        <v>0</v>
      </c>
      <c r="N6" s="35">
        <f>N10+N7+N40+N37+N31</f>
        <v>37779258</v>
      </c>
      <c r="O6" s="35">
        <f>O10+O7+O40+O37+O31</f>
        <v>38528998.409999996</v>
      </c>
      <c r="P6" s="35">
        <f>P10+P7+P40+P37+P31</f>
        <v>-749740.40999999642</v>
      </c>
      <c r="Q6" s="35">
        <f>Q10</f>
        <v>0</v>
      </c>
      <c r="R6" s="35">
        <f>R10</f>
        <v>0</v>
      </c>
      <c r="S6" s="35">
        <f>Q6-R6</f>
        <v>0</v>
      </c>
    </row>
    <row r="7" spans="1:19" s="41" customFormat="1" ht="26.25" customHeight="1" x14ac:dyDescent="0.2">
      <c r="A7" s="37"/>
      <c r="B7" s="38" t="s">
        <v>190</v>
      </c>
      <c r="C7" s="39" t="s">
        <v>191</v>
      </c>
      <c r="D7" s="39" t="s">
        <v>192</v>
      </c>
      <c r="E7" s="40">
        <f>N7</f>
        <v>0</v>
      </c>
      <c r="F7" s="40">
        <f>O7</f>
        <v>0</v>
      </c>
      <c r="G7" s="40">
        <f t="shared" ref="G7:G9" si="2">E7-F7</f>
        <v>0</v>
      </c>
      <c r="H7" s="40" t="s">
        <v>187</v>
      </c>
      <c r="I7" s="40" t="s">
        <v>187</v>
      </c>
      <c r="J7" s="40" t="s">
        <v>187</v>
      </c>
      <c r="K7" s="40" t="s">
        <v>187</v>
      </c>
      <c r="L7" s="40" t="s">
        <v>187</v>
      </c>
      <c r="M7" s="40" t="s">
        <v>187</v>
      </c>
      <c r="N7" s="40">
        <f>N8</f>
        <v>0</v>
      </c>
      <c r="O7" s="40">
        <f>O8</f>
        <v>0</v>
      </c>
      <c r="P7" s="40">
        <f t="shared" ref="P7:P9" si="3">N7-O7</f>
        <v>0</v>
      </c>
      <c r="Q7" s="40" t="s">
        <v>187</v>
      </c>
      <c r="R7" s="40" t="s">
        <v>187</v>
      </c>
      <c r="S7" s="40" t="s">
        <v>187</v>
      </c>
    </row>
    <row r="8" spans="1:19" s="41" customFormat="1" ht="62.25" customHeight="1" x14ac:dyDescent="0.2">
      <c r="A8" s="37"/>
      <c r="B8" s="38" t="s">
        <v>193</v>
      </c>
      <c r="C8" s="39" t="s">
        <v>194</v>
      </c>
      <c r="D8" s="39" t="s">
        <v>192</v>
      </c>
      <c r="E8" s="40">
        <f>N8</f>
        <v>0</v>
      </c>
      <c r="F8" s="40">
        <f t="shared" ref="F8:F9" si="4">O8</f>
        <v>0</v>
      </c>
      <c r="G8" s="40">
        <f t="shared" si="2"/>
        <v>0</v>
      </c>
      <c r="H8" s="40" t="s">
        <v>187</v>
      </c>
      <c r="I8" s="40" t="s">
        <v>187</v>
      </c>
      <c r="J8" s="40" t="s">
        <v>187</v>
      </c>
      <c r="K8" s="40" t="s">
        <v>187</v>
      </c>
      <c r="L8" s="40" t="s">
        <v>187</v>
      </c>
      <c r="M8" s="40" t="s">
        <v>187</v>
      </c>
      <c r="N8" s="40"/>
      <c r="O8" s="40"/>
      <c r="P8" s="40">
        <f t="shared" si="3"/>
        <v>0</v>
      </c>
      <c r="Q8" s="40" t="s">
        <v>187</v>
      </c>
      <c r="R8" s="40" t="s">
        <v>187</v>
      </c>
      <c r="S8" s="40" t="s">
        <v>187</v>
      </c>
    </row>
    <row r="9" spans="1:19" s="41" customFormat="1" ht="26.25" customHeight="1" x14ac:dyDescent="0.2">
      <c r="A9" s="37"/>
      <c r="B9" s="38" t="s">
        <v>195</v>
      </c>
      <c r="C9" s="39" t="s">
        <v>196</v>
      </c>
      <c r="D9" s="39" t="s">
        <v>192</v>
      </c>
      <c r="E9" s="40">
        <f>N9</f>
        <v>0</v>
      </c>
      <c r="F9" s="40">
        <f t="shared" si="4"/>
        <v>0</v>
      </c>
      <c r="G9" s="40">
        <f t="shared" si="2"/>
        <v>0</v>
      </c>
      <c r="H9" s="40" t="s">
        <v>187</v>
      </c>
      <c r="I9" s="40" t="s">
        <v>187</v>
      </c>
      <c r="J9" s="40" t="s">
        <v>187</v>
      </c>
      <c r="K9" s="40" t="s">
        <v>187</v>
      </c>
      <c r="L9" s="40" t="s">
        <v>187</v>
      </c>
      <c r="M9" s="40" t="s">
        <v>187</v>
      </c>
      <c r="N9" s="40"/>
      <c r="O9" s="40"/>
      <c r="P9" s="40">
        <f t="shared" si="3"/>
        <v>0</v>
      </c>
      <c r="Q9" s="40" t="s">
        <v>187</v>
      </c>
      <c r="R9" s="40" t="s">
        <v>187</v>
      </c>
      <c r="S9" s="40" t="s">
        <v>187</v>
      </c>
    </row>
    <row r="10" spans="1:19" s="36" customFormat="1" ht="16.5" customHeight="1" x14ac:dyDescent="0.2">
      <c r="A10" s="32"/>
      <c r="B10" s="33" t="s">
        <v>197</v>
      </c>
      <c r="C10" s="34" t="s">
        <v>198</v>
      </c>
      <c r="D10" s="34" t="s">
        <v>199</v>
      </c>
      <c r="E10" s="35">
        <f>H10+N10</f>
        <v>44130058</v>
      </c>
      <c r="F10" s="35">
        <f t="shared" ref="F10:G10" si="5">I10+O10</f>
        <v>44879798.409999996</v>
      </c>
      <c r="G10" s="35">
        <f t="shared" si="5"/>
        <v>-749740.40999999642</v>
      </c>
      <c r="H10" s="35">
        <v>6350800</v>
      </c>
      <c r="I10" s="35">
        <v>6350800</v>
      </c>
      <c r="J10" s="35">
        <f>H10-I10</f>
        <v>0</v>
      </c>
      <c r="K10" s="35" t="s">
        <v>187</v>
      </c>
      <c r="L10" s="35" t="s">
        <v>187</v>
      </c>
      <c r="M10" s="40" t="s">
        <v>187</v>
      </c>
      <c r="N10" s="35">
        <f t="shared" ref="N10:S10" si="6">N11</f>
        <v>37779258</v>
      </c>
      <c r="O10" s="35">
        <f t="shared" si="6"/>
        <v>38528998.409999996</v>
      </c>
      <c r="P10" s="35">
        <f t="shared" si="6"/>
        <v>-749740.40999999642</v>
      </c>
      <c r="Q10" s="35">
        <f t="shared" si="6"/>
        <v>0</v>
      </c>
      <c r="R10" s="35">
        <f t="shared" si="6"/>
        <v>0</v>
      </c>
      <c r="S10" s="35">
        <f t="shared" si="6"/>
        <v>0</v>
      </c>
    </row>
    <row r="11" spans="1:19" s="36" customFormat="1" ht="39.75" customHeight="1" x14ac:dyDescent="0.2">
      <c r="A11" s="32"/>
      <c r="B11" s="33" t="s">
        <v>200</v>
      </c>
      <c r="C11" s="34" t="s">
        <v>201</v>
      </c>
      <c r="D11" s="34" t="s">
        <v>199</v>
      </c>
      <c r="E11" s="35">
        <f t="shared" ref="E11:E32" si="7">N11</f>
        <v>37779258</v>
      </c>
      <c r="F11" s="35">
        <f t="shared" ref="F11:F32" si="8">O11</f>
        <v>38528998.409999996</v>
      </c>
      <c r="G11" s="35">
        <f t="shared" ref="G11:G31" si="9">P11</f>
        <v>-749740.40999999642</v>
      </c>
      <c r="H11" s="35" t="s">
        <v>187</v>
      </c>
      <c r="I11" s="35" t="s">
        <v>187</v>
      </c>
      <c r="J11" s="35" t="s">
        <v>187</v>
      </c>
      <c r="K11" s="35" t="s">
        <v>187</v>
      </c>
      <c r="L11" s="35" t="s">
        <v>187</v>
      </c>
      <c r="M11" s="35" t="s">
        <v>187</v>
      </c>
      <c r="N11" s="35">
        <f t="shared" ref="N11:S11" si="10">N12+N26+N25</f>
        <v>37779258</v>
      </c>
      <c r="O11" s="35">
        <f t="shared" si="10"/>
        <v>38528998.409999996</v>
      </c>
      <c r="P11" s="35">
        <f t="shared" si="10"/>
        <v>-749740.40999999642</v>
      </c>
      <c r="Q11" s="35">
        <f t="shared" si="10"/>
        <v>0</v>
      </c>
      <c r="R11" s="35">
        <f t="shared" si="10"/>
        <v>0</v>
      </c>
      <c r="S11" s="35">
        <f t="shared" si="10"/>
        <v>0</v>
      </c>
    </row>
    <row r="12" spans="1:19" s="36" customFormat="1" ht="24.75" customHeight="1" x14ac:dyDescent="0.2">
      <c r="A12" s="32"/>
      <c r="B12" s="33" t="s">
        <v>202</v>
      </c>
      <c r="C12" s="34" t="s">
        <v>203</v>
      </c>
      <c r="D12" s="34" t="s">
        <v>199</v>
      </c>
      <c r="E12" s="35">
        <f t="shared" si="7"/>
        <v>35489258</v>
      </c>
      <c r="F12" s="35">
        <f t="shared" si="8"/>
        <v>36238998.409999996</v>
      </c>
      <c r="G12" s="35">
        <f t="shared" si="9"/>
        <v>-749740.40999999642</v>
      </c>
      <c r="H12" s="35" t="s">
        <v>187</v>
      </c>
      <c r="I12" s="35" t="s">
        <v>187</v>
      </c>
      <c r="J12" s="35" t="s">
        <v>187</v>
      </c>
      <c r="K12" s="35" t="s">
        <v>187</v>
      </c>
      <c r="L12" s="35" t="s">
        <v>187</v>
      </c>
      <c r="M12" s="35" t="s">
        <v>187</v>
      </c>
      <c r="N12" s="35">
        <f t="shared" ref="N12:S12" si="11">N13+N18+N22</f>
        <v>35489258</v>
      </c>
      <c r="O12" s="35">
        <f t="shared" si="11"/>
        <v>36238998.409999996</v>
      </c>
      <c r="P12" s="35">
        <f t="shared" si="11"/>
        <v>-749740.40999999642</v>
      </c>
      <c r="Q12" s="35">
        <f t="shared" si="11"/>
        <v>0</v>
      </c>
      <c r="R12" s="35">
        <f t="shared" si="11"/>
        <v>0</v>
      </c>
      <c r="S12" s="35">
        <f t="shared" si="11"/>
        <v>0</v>
      </c>
    </row>
    <row r="13" spans="1:19" s="41" customFormat="1" ht="50.25" customHeight="1" x14ac:dyDescent="0.2">
      <c r="A13" s="37"/>
      <c r="B13" s="38" t="s">
        <v>204</v>
      </c>
      <c r="C13" s="39" t="s">
        <v>205</v>
      </c>
      <c r="D13" s="39" t="s">
        <v>199</v>
      </c>
      <c r="E13" s="40">
        <f t="shared" si="7"/>
        <v>0</v>
      </c>
      <c r="F13" s="40">
        <f t="shared" si="8"/>
        <v>0</v>
      </c>
      <c r="G13" s="40">
        <f t="shared" ref="G13:G17" si="12">E13-F13</f>
        <v>0</v>
      </c>
      <c r="H13" s="40" t="s">
        <v>187</v>
      </c>
      <c r="I13" s="40" t="s">
        <v>187</v>
      </c>
      <c r="J13" s="40" t="s">
        <v>187</v>
      </c>
      <c r="K13" s="40" t="s">
        <v>187</v>
      </c>
      <c r="L13" s="40" t="s">
        <v>187</v>
      </c>
      <c r="M13" s="40" t="s">
        <v>187</v>
      </c>
      <c r="N13" s="40">
        <f t="shared" ref="N13:S13" si="13">N14+N15+N16+N17</f>
        <v>0</v>
      </c>
      <c r="O13" s="40">
        <f t="shared" si="13"/>
        <v>0</v>
      </c>
      <c r="P13" s="40">
        <f t="shared" si="13"/>
        <v>0</v>
      </c>
      <c r="Q13" s="40">
        <f t="shared" si="13"/>
        <v>0</v>
      </c>
      <c r="R13" s="40">
        <f t="shared" si="13"/>
        <v>0</v>
      </c>
      <c r="S13" s="40">
        <f t="shared" si="13"/>
        <v>0</v>
      </c>
    </row>
    <row r="14" spans="1:19" s="41" customFormat="1" ht="39" customHeight="1" x14ac:dyDescent="0.2">
      <c r="A14" s="37"/>
      <c r="B14" s="38" t="s">
        <v>206</v>
      </c>
      <c r="C14" s="39" t="s">
        <v>207</v>
      </c>
      <c r="D14" s="39" t="s">
        <v>199</v>
      </c>
      <c r="E14" s="40">
        <f t="shared" si="7"/>
        <v>0</v>
      </c>
      <c r="F14" s="40">
        <f t="shared" si="8"/>
        <v>0</v>
      </c>
      <c r="G14" s="40">
        <f t="shared" si="12"/>
        <v>0</v>
      </c>
      <c r="H14" s="40" t="s">
        <v>187</v>
      </c>
      <c r="I14" s="40" t="s">
        <v>187</v>
      </c>
      <c r="J14" s="40" t="s">
        <v>187</v>
      </c>
      <c r="K14" s="40" t="s">
        <v>187</v>
      </c>
      <c r="L14" s="40" t="s">
        <v>187</v>
      </c>
      <c r="M14" s="40" t="s">
        <v>187</v>
      </c>
      <c r="N14" s="40"/>
      <c r="O14" s="40"/>
      <c r="P14" s="40">
        <f t="shared" ref="P14:P17" si="14">N14-O14</f>
        <v>0</v>
      </c>
      <c r="Q14" s="40"/>
      <c r="R14" s="40"/>
      <c r="S14" s="40">
        <f t="shared" ref="S14:S17" si="15">Q14-R14</f>
        <v>0</v>
      </c>
    </row>
    <row r="15" spans="1:19" s="41" customFormat="1" ht="30" customHeight="1" x14ac:dyDescent="0.2">
      <c r="A15" s="37"/>
      <c r="B15" s="38" t="s">
        <v>208</v>
      </c>
      <c r="C15" s="39" t="s">
        <v>209</v>
      </c>
      <c r="D15" s="39" t="s">
        <v>199</v>
      </c>
      <c r="E15" s="40">
        <f t="shared" si="7"/>
        <v>0</v>
      </c>
      <c r="F15" s="40">
        <f t="shared" si="8"/>
        <v>0</v>
      </c>
      <c r="G15" s="40">
        <f t="shared" si="12"/>
        <v>0</v>
      </c>
      <c r="H15" s="40" t="s">
        <v>187</v>
      </c>
      <c r="I15" s="40" t="s">
        <v>187</v>
      </c>
      <c r="J15" s="40" t="s">
        <v>187</v>
      </c>
      <c r="K15" s="40" t="s">
        <v>187</v>
      </c>
      <c r="L15" s="40" t="s">
        <v>187</v>
      </c>
      <c r="M15" s="40" t="s">
        <v>187</v>
      </c>
      <c r="N15" s="40"/>
      <c r="O15" s="40"/>
      <c r="P15" s="40">
        <f t="shared" si="14"/>
        <v>0</v>
      </c>
      <c r="Q15" s="40"/>
      <c r="R15" s="40"/>
      <c r="S15" s="40">
        <f t="shared" si="15"/>
        <v>0</v>
      </c>
    </row>
    <row r="16" spans="1:19" s="41" customFormat="1" ht="24.75" customHeight="1" x14ac:dyDescent="0.2">
      <c r="A16" s="37"/>
      <c r="B16" s="38" t="s">
        <v>210</v>
      </c>
      <c r="C16" s="39" t="s">
        <v>211</v>
      </c>
      <c r="D16" s="39" t="s">
        <v>199</v>
      </c>
      <c r="E16" s="40">
        <f t="shared" si="7"/>
        <v>0</v>
      </c>
      <c r="F16" s="40">
        <f t="shared" si="8"/>
        <v>0</v>
      </c>
      <c r="G16" s="40">
        <f t="shared" si="12"/>
        <v>0</v>
      </c>
      <c r="H16" s="40" t="s">
        <v>187</v>
      </c>
      <c r="I16" s="40" t="s">
        <v>187</v>
      </c>
      <c r="J16" s="40" t="s">
        <v>187</v>
      </c>
      <c r="K16" s="40" t="s">
        <v>187</v>
      </c>
      <c r="L16" s="40" t="s">
        <v>187</v>
      </c>
      <c r="M16" s="40" t="s">
        <v>187</v>
      </c>
      <c r="N16" s="40"/>
      <c r="O16" s="40"/>
      <c r="P16" s="40">
        <f t="shared" si="14"/>
        <v>0</v>
      </c>
      <c r="Q16" s="40"/>
      <c r="R16" s="40"/>
      <c r="S16" s="40">
        <f t="shared" si="15"/>
        <v>0</v>
      </c>
    </row>
    <row r="17" spans="1:19" s="41" customFormat="1" ht="29.25" customHeight="1" x14ac:dyDescent="0.2">
      <c r="A17" s="37"/>
      <c r="B17" s="38" t="s">
        <v>212</v>
      </c>
      <c r="C17" s="39" t="s">
        <v>213</v>
      </c>
      <c r="D17" s="39" t="s">
        <v>199</v>
      </c>
      <c r="E17" s="40">
        <f t="shared" si="7"/>
        <v>0</v>
      </c>
      <c r="F17" s="40">
        <f t="shared" si="8"/>
        <v>0</v>
      </c>
      <c r="G17" s="40">
        <f t="shared" si="12"/>
        <v>0</v>
      </c>
      <c r="H17" s="40" t="s">
        <v>187</v>
      </c>
      <c r="I17" s="40" t="s">
        <v>187</v>
      </c>
      <c r="J17" s="40" t="s">
        <v>187</v>
      </c>
      <c r="K17" s="40" t="s">
        <v>187</v>
      </c>
      <c r="L17" s="40" t="s">
        <v>187</v>
      </c>
      <c r="M17" s="40" t="s">
        <v>187</v>
      </c>
      <c r="N17" s="40"/>
      <c r="O17" s="40"/>
      <c r="P17" s="40">
        <f t="shared" si="14"/>
        <v>0</v>
      </c>
      <c r="Q17" s="40"/>
      <c r="R17" s="40"/>
      <c r="S17" s="40">
        <f t="shared" si="15"/>
        <v>0</v>
      </c>
    </row>
    <row r="18" spans="1:19" s="36" customFormat="1" ht="39.75" customHeight="1" x14ac:dyDescent="0.2">
      <c r="A18" s="32"/>
      <c r="B18" s="33" t="s">
        <v>214</v>
      </c>
      <c r="C18" s="34" t="s">
        <v>215</v>
      </c>
      <c r="D18" s="34" t="s">
        <v>199</v>
      </c>
      <c r="E18" s="35">
        <f t="shared" si="7"/>
        <v>35198258</v>
      </c>
      <c r="F18" s="35">
        <f t="shared" si="8"/>
        <v>35947998.409999996</v>
      </c>
      <c r="G18" s="35">
        <f t="shared" si="9"/>
        <v>-749740.40999999642</v>
      </c>
      <c r="H18" s="35" t="s">
        <v>187</v>
      </c>
      <c r="I18" s="35" t="s">
        <v>187</v>
      </c>
      <c r="J18" s="35" t="s">
        <v>187</v>
      </c>
      <c r="K18" s="35" t="s">
        <v>187</v>
      </c>
      <c r="L18" s="35" t="s">
        <v>187</v>
      </c>
      <c r="M18" s="35" t="s">
        <v>187</v>
      </c>
      <c r="N18" s="35">
        <f t="shared" ref="N18:S18" si="16">N19+N20+N21</f>
        <v>35198258</v>
      </c>
      <c r="O18" s="35">
        <f t="shared" si="16"/>
        <v>35947998.409999996</v>
      </c>
      <c r="P18" s="35">
        <f t="shared" si="16"/>
        <v>-749740.40999999642</v>
      </c>
      <c r="Q18" s="35">
        <f t="shared" si="16"/>
        <v>0</v>
      </c>
      <c r="R18" s="35">
        <f t="shared" si="16"/>
        <v>0</v>
      </c>
      <c r="S18" s="35">
        <f t="shared" si="16"/>
        <v>0</v>
      </c>
    </row>
    <row r="19" spans="1:19" s="41" customFormat="1" ht="39" customHeight="1" x14ac:dyDescent="0.2">
      <c r="A19" s="37"/>
      <c r="B19" s="38" t="s">
        <v>216</v>
      </c>
      <c r="C19" s="39" t="s">
        <v>217</v>
      </c>
      <c r="D19" s="39" t="s">
        <v>199</v>
      </c>
      <c r="E19" s="40">
        <f t="shared" si="7"/>
        <v>0</v>
      </c>
      <c r="F19" s="40">
        <f t="shared" si="8"/>
        <v>0</v>
      </c>
      <c r="G19" s="40">
        <f t="shared" ref="G19:G21" si="17">E19-F19</f>
        <v>0</v>
      </c>
      <c r="H19" s="40" t="s">
        <v>187</v>
      </c>
      <c r="I19" s="40" t="s">
        <v>187</v>
      </c>
      <c r="J19" s="40" t="s">
        <v>187</v>
      </c>
      <c r="K19" s="40" t="s">
        <v>187</v>
      </c>
      <c r="L19" s="40" t="s">
        <v>187</v>
      </c>
      <c r="M19" s="40" t="s">
        <v>187</v>
      </c>
      <c r="N19" s="40"/>
      <c r="O19" s="40"/>
      <c r="P19" s="40">
        <f t="shared" ref="P19:P21" si="18">N19-O19</f>
        <v>0</v>
      </c>
      <c r="Q19" s="40"/>
      <c r="R19" s="40"/>
      <c r="S19" s="40">
        <f t="shared" ref="S19:S21" si="19">Q19-R19</f>
        <v>0</v>
      </c>
    </row>
    <row r="20" spans="1:19" s="41" customFormat="1" ht="26.25" customHeight="1" x14ac:dyDescent="0.2">
      <c r="A20" s="37"/>
      <c r="B20" s="38" t="s">
        <v>218</v>
      </c>
      <c r="C20" s="39" t="s">
        <v>219</v>
      </c>
      <c r="D20" s="39" t="s">
        <v>199</v>
      </c>
      <c r="E20" s="40">
        <f t="shared" si="7"/>
        <v>35198258</v>
      </c>
      <c r="F20" s="40">
        <f t="shared" si="8"/>
        <v>35947998.409999996</v>
      </c>
      <c r="G20" s="40">
        <f t="shared" si="17"/>
        <v>-749740.40999999642</v>
      </c>
      <c r="H20" s="40" t="s">
        <v>187</v>
      </c>
      <c r="I20" s="40" t="s">
        <v>187</v>
      </c>
      <c r="J20" s="40" t="s">
        <v>187</v>
      </c>
      <c r="K20" s="40" t="s">
        <v>187</v>
      </c>
      <c r="L20" s="40" t="s">
        <v>187</v>
      </c>
      <c r="M20" s="40" t="s">
        <v>187</v>
      </c>
      <c r="N20" s="40">
        <v>35198258</v>
      </c>
      <c r="O20" s="40">
        <v>35947998.409999996</v>
      </c>
      <c r="P20" s="40">
        <f t="shared" si="18"/>
        <v>-749740.40999999642</v>
      </c>
      <c r="Q20" s="40"/>
      <c r="R20" s="40"/>
      <c r="S20" s="40">
        <f t="shared" si="19"/>
        <v>0</v>
      </c>
    </row>
    <row r="21" spans="1:19" s="41" customFormat="1" ht="26.25" customHeight="1" x14ac:dyDescent="0.2">
      <c r="A21" s="37"/>
      <c r="B21" s="38" t="s">
        <v>220</v>
      </c>
      <c r="C21" s="39" t="s">
        <v>221</v>
      </c>
      <c r="D21" s="39" t="s">
        <v>199</v>
      </c>
      <c r="E21" s="40">
        <f t="shared" si="7"/>
        <v>0</v>
      </c>
      <c r="F21" s="40">
        <f t="shared" si="8"/>
        <v>0</v>
      </c>
      <c r="G21" s="40">
        <f t="shared" si="17"/>
        <v>0</v>
      </c>
      <c r="H21" s="40" t="s">
        <v>187</v>
      </c>
      <c r="I21" s="40" t="s">
        <v>187</v>
      </c>
      <c r="J21" s="40" t="s">
        <v>187</v>
      </c>
      <c r="K21" s="40" t="s">
        <v>187</v>
      </c>
      <c r="L21" s="40" t="s">
        <v>187</v>
      </c>
      <c r="M21" s="40" t="s">
        <v>187</v>
      </c>
      <c r="N21" s="40"/>
      <c r="O21" s="40"/>
      <c r="P21" s="40">
        <f t="shared" si="18"/>
        <v>0</v>
      </c>
      <c r="Q21" s="40"/>
      <c r="R21" s="40"/>
      <c r="S21" s="40">
        <f t="shared" si="19"/>
        <v>0</v>
      </c>
    </row>
    <row r="22" spans="1:19" s="36" customFormat="1" ht="26.25" customHeight="1" x14ac:dyDescent="0.2">
      <c r="A22" s="32"/>
      <c r="B22" s="33" t="s">
        <v>222</v>
      </c>
      <c r="C22" s="34" t="s">
        <v>223</v>
      </c>
      <c r="D22" s="34" t="s">
        <v>199</v>
      </c>
      <c r="E22" s="35">
        <f t="shared" si="7"/>
        <v>291000</v>
      </c>
      <c r="F22" s="35">
        <f t="shared" si="8"/>
        <v>291000</v>
      </c>
      <c r="G22" s="35">
        <f t="shared" si="9"/>
        <v>0</v>
      </c>
      <c r="H22" s="35" t="s">
        <v>187</v>
      </c>
      <c r="I22" s="35" t="s">
        <v>187</v>
      </c>
      <c r="J22" s="35" t="s">
        <v>187</v>
      </c>
      <c r="K22" s="35" t="s">
        <v>187</v>
      </c>
      <c r="L22" s="35" t="s">
        <v>187</v>
      </c>
      <c r="M22" s="35" t="s">
        <v>187</v>
      </c>
      <c r="N22" s="35">
        <f t="shared" ref="N22:S22" si="20">N23+N24</f>
        <v>291000</v>
      </c>
      <c r="O22" s="35">
        <f t="shared" si="20"/>
        <v>291000</v>
      </c>
      <c r="P22" s="35">
        <f t="shared" si="20"/>
        <v>0</v>
      </c>
      <c r="Q22" s="35">
        <f t="shared" si="20"/>
        <v>0</v>
      </c>
      <c r="R22" s="35">
        <f t="shared" si="20"/>
        <v>0</v>
      </c>
      <c r="S22" s="35">
        <f t="shared" si="20"/>
        <v>0</v>
      </c>
    </row>
    <row r="23" spans="1:19" s="41" customFormat="1" ht="38.25" customHeight="1" x14ac:dyDescent="0.2">
      <c r="A23" s="37"/>
      <c r="B23" s="38" t="s">
        <v>224</v>
      </c>
      <c r="C23" s="39" t="s">
        <v>225</v>
      </c>
      <c r="D23" s="39" t="s">
        <v>199</v>
      </c>
      <c r="E23" s="40">
        <f t="shared" si="7"/>
        <v>291000</v>
      </c>
      <c r="F23" s="40">
        <f t="shared" si="8"/>
        <v>291000</v>
      </c>
      <c r="G23" s="40">
        <f t="shared" ref="G23:G24" si="21">E23-F23</f>
        <v>0</v>
      </c>
      <c r="H23" s="40" t="s">
        <v>187</v>
      </c>
      <c r="I23" s="40" t="s">
        <v>187</v>
      </c>
      <c r="J23" s="40" t="s">
        <v>187</v>
      </c>
      <c r="K23" s="40" t="s">
        <v>187</v>
      </c>
      <c r="L23" s="40" t="s">
        <v>187</v>
      </c>
      <c r="M23" s="40" t="s">
        <v>187</v>
      </c>
      <c r="N23" s="40">
        <v>291000</v>
      </c>
      <c r="O23" s="40">
        <v>291000</v>
      </c>
      <c r="P23" s="40">
        <f t="shared" ref="P23:P25" si="22">N23-O23</f>
        <v>0</v>
      </c>
      <c r="Q23" s="40"/>
      <c r="R23" s="40"/>
      <c r="S23" s="40">
        <f t="shared" ref="S23:S25" si="23">Q23-R23</f>
        <v>0</v>
      </c>
    </row>
    <row r="24" spans="1:19" s="41" customFormat="1" ht="26.25" customHeight="1" x14ac:dyDescent="0.2">
      <c r="A24" s="37"/>
      <c r="B24" s="38" t="s">
        <v>226</v>
      </c>
      <c r="C24" s="39" t="s">
        <v>227</v>
      </c>
      <c r="D24" s="39" t="s">
        <v>199</v>
      </c>
      <c r="E24" s="40">
        <f t="shared" si="7"/>
        <v>0</v>
      </c>
      <c r="F24" s="40">
        <f t="shared" si="8"/>
        <v>0</v>
      </c>
      <c r="G24" s="40">
        <f t="shared" si="21"/>
        <v>0</v>
      </c>
      <c r="H24" s="40" t="s">
        <v>187</v>
      </c>
      <c r="I24" s="40" t="s">
        <v>187</v>
      </c>
      <c r="J24" s="40" t="s">
        <v>187</v>
      </c>
      <c r="K24" s="40" t="s">
        <v>187</v>
      </c>
      <c r="L24" s="40" t="s">
        <v>187</v>
      </c>
      <c r="M24" s="40" t="s">
        <v>187</v>
      </c>
      <c r="N24" s="40"/>
      <c r="O24" s="40"/>
      <c r="P24" s="40">
        <f t="shared" si="22"/>
        <v>0</v>
      </c>
      <c r="Q24" s="40"/>
      <c r="R24" s="40"/>
      <c r="S24" s="40">
        <f t="shared" si="23"/>
        <v>0</v>
      </c>
    </row>
    <row r="25" spans="1:19" s="36" customFormat="1" ht="26.25" customHeight="1" x14ac:dyDescent="0.2">
      <c r="A25" s="32"/>
      <c r="B25" s="33" t="s">
        <v>228</v>
      </c>
      <c r="C25" s="34" t="s">
        <v>229</v>
      </c>
      <c r="D25" s="34" t="s">
        <v>199</v>
      </c>
      <c r="E25" s="35">
        <f t="shared" si="7"/>
        <v>2290000</v>
      </c>
      <c r="F25" s="35">
        <f t="shared" si="8"/>
        <v>2290000</v>
      </c>
      <c r="G25" s="35">
        <f t="shared" si="9"/>
        <v>0</v>
      </c>
      <c r="H25" s="35" t="s">
        <v>187</v>
      </c>
      <c r="I25" s="35" t="s">
        <v>187</v>
      </c>
      <c r="J25" s="35" t="s">
        <v>187</v>
      </c>
      <c r="K25" s="35" t="s">
        <v>187</v>
      </c>
      <c r="L25" s="35" t="s">
        <v>187</v>
      </c>
      <c r="M25" s="35" t="s">
        <v>187</v>
      </c>
      <c r="N25" s="35">
        <v>2290000</v>
      </c>
      <c r="O25" s="35">
        <v>2290000</v>
      </c>
      <c r="P25" s="40">
        <f t="shared" si="22"/>
        <v>0</v>
      </c>
      <c r="Q25" s="35"/>
      <c r="R25" s="35"/>
      <c r="S25" s="40">
        <f t="shared" si="23"/>
        <v>0</v>
      </c>
    </row>
    <row r="26" spans="1:19" s="36" customFormat="1" ht="18.75" customHeight="1" x14ac:dyDescent="0.2">
      <c r="A26" s="32"/>
      <c r="B26" s="33" t="s">
        <v>230</v>
      </c>
      <c r="C26" s="34" t="s">
        <v>231</v>
      </c>
      <c r="D26" s="34" t="s">
        <v>199</v>
      </c>
      <c r="E26" s="35">
        <f t="shared" si="7"/>
        <v>0</v>
      </c>
      <c r="F26" s="35">
        <f t="shared" si="8"/>
        <v>0</v>
      </c>
      <c r="G26" s="35">
        <f t="shared" si="9"/>
        <v>0</v>
      </c>
      <c r="H26" s="35" t="s">
        <v>187</v>
      </c>
      <c r="I26" s="35" t="s">
        <v>187</v>
      </c>
      <c r="J26" s="35" t="s">
        <v>187</v>
      </c>
      <c r="K26" s="35" t="s">
        <v>187</v>
      </c>
      <c r="L26" s="35" t="s">
        <v>187</v>
      </c>
      <c r="M26" s="35" t="s">
        <v>187</v>
      </c>
      <c r="N26" s="35">
        <f>N28</f>
        <v>0</v>
      </c>
      <c r="O26" s="35">
        <f>O28</f>
        <v>0</v>
      </c>
      <c r="P26" s="35">
        <f>P28</f>
        <v>0</v>
      </c>
      <c r="Q26" s="35"/>
      <c r="R26" s="35"/>
      <c r="S26" s="35">
        <f>S28</f>
        <v>0</v>
      </c>
    </row>
    <row r="27" spans="1:19" s="41" customFormat="1" ht="39.75" customHeight="1" x14ac:dyDescent="0.2">
      <c r="A27" s="37"/>
      <c r="B27" s="38" t="s">
        <v>232</v>
      </c>
      <c r="C27" s="39" t="s">
        <v>233</v>
      </c>
      <c r="D27" s="39" t="s">
        <v>199</v>
      </c>
      <c r="E27" s="40">
        <f t="shared" si="7"/>
        <v>0</v>
      </c>
      <c r="F27" s="40">
        <f t="shared" si="8"/>
        <v>0</v>
      </c>
      <c r="G27" s="40">
        <f t="shared" ref="G27:G28" si="24">E27-F27</f>
        <v>0</v>
      </c>
      <c r="H27" s="40" t="s">
        <v>187</v>
      </c>
      <c r="I27" s="40" t="s">
        <v>187</v>
      </c>
      <c r="J27" s="40" t="s">
        <v>187</v>
      </c>
      <c r="K27" s="40" t="s">
        <v>187</v>
      </c>
      <c r="L27" s="40" t="s">
        <v>187</v>
      </c>
      <c r="M27" s="40" t="s">
        <v>187</v>
      </c>
      <c r="N27" s="40"/>
      <c r="O27" s="40"/>
      <c r="P27" s="40">
        <f t="shared" ref="P27:P32" si="25">N27-O27</f>
        <v>0</v>
      </c>
      <c r="Q27" s="40"/>
      <c r="R27" s="40"/>
      <c r="S27" s="40">
        <f t="shared" ref="S27:S30" si="26">Q27-R27</f>
        <v>0</v>
      </c>
    </row>
    <row r="28" spans="1:19" s="41" customFormat="1" ht="93" customHeight="1" x14ac:dyDescent="0.2">
      <c r="A28" s="37"/>
      <c r="B28" s="38" t="s">
        <v>234</v>
      </c>
      <c r="C28" s="39" t="s">
        <v>235</v>
      </c>
      <c r="D28" s="39" t="s">
        <v>199</v>
      </c>
      <c r="E28" s="40">
        <f t="shared" si="7"/>
        <v>0</v>
      </c>
      <c r="F28" s="40">
        <f t="shared" si="8"/>
        <v>0</v>
      </c>
      <c r="G28" s="40">
        <f t="shared" si="24"/>
        <v>0</v>
      </c>
      <c r="H28" s="40" t="s">
        <v>187</v>
      </c>
      <c r="I28" s="40" t="s">
        <v>187</v>
      </c>
      <c r="J28" s="40" t="s">
        <v>187</v>
      </c>
      <c r="K28" s="40" t="s">
        <v>187</v>
      </c>
      <c r="L28" s="40" t="s">
        <v>187</v>
      </c>
      <c r="M28" s="40" t="s">
        <v>187</v>
      </c>
      <c r="N28" s="40"/>
      <c r="O28" s="40"/>
      <c r="P28" s="40">
        <f t="shared" si="25"/>
        <v>0</v>
      </c>
      <c r="Q28" s="40"/>
      <c r="R28" s="40"/>
      <c r="S28" s="40">
        <f t="shared" si="26"/>
        <v>0</v>
      </c>
    </row>
    <row r="29" spans="1:19" s="36" customFormat="1" ht="17.25" customHeight="1" x14ac:dyDescent="0.2">
      <c r="A29" s="32"/>
      <c r="B29" s="33" t="s">
        <v>236</v>
      </c>
      <c r="C29" s="42"/>
      <c r="D29" s="42" t="s">
        <v>199</v>
      </c>
      <c r="E29" s="43">
        <f>N29</f>
        <v>0</v>
      </c>
      <c r="F29" s="43">
        <f t="shared" si="8"/>
        <v>0</v>
      </c>
      <c r="G29" s="43">
        <f t="shared" si="9"/>
        <v>0</v>
      </c>
      <c r="H29" s="43" t="s">
        <v>187</v>
      </c>
      <c r="I29" s="43" t="s">
        <v>187</v>
      </c>
      <c r="J29" s="43" t="s">
        <v>187</v>
      </c>
      <c r="K29" s="43" t="s">
        <v>187</v>
      </c>
      <c r="L29" s="43" t="s">
        <v>187</v>
      </c>
      <c r="M29" s="43" t="s">
        <v>187</v>
      </c>
      <c r="N29" s="43"/>
      <c r="O29" s="43"/>
      <c r="P29" s="40">
        <f t="shared" si="25"/>
        <v>0</v>
      </c>
      <c r="Q29" s="35"/>
      <c r="R29" s="35"/>
      <c r="S29" s="40">
        <f t="shared" si="26"/>
        <v>0</v>
      </c>
    </row>
    <row r="30" spans="1:19" s="36" customFormat="1" ht="15.75" customHeight="1" x14ac:dyDescent="0.2">
      <c r="A30" s="32"/>
      <c r="B30" s="33" t="s">
        <v>237</v>
      </c>
      <c r="C30" s="42"/>
      <c r="D30" s="42" t="s">
        <v>199</v>
      </c>
      <c r="E30" s="43">
        <f>N30</f>
        <v>0</v>
      </c>
      <c r="F30" s="43">
        <f t="shared" si="8"/>
        <v>0</v>
      </c>
      <c r="G30" s="43">
        <f t="shared" si="9"/>
        <v>0</v>
      </c>
      <c r="H30" s="43" t="s">
        <v>187</v>
      </c>
      <c r="I30" s="43" t="s">
        <v>187</v>
      </c>
      <c r="J30" s="43" t="s">
        <v>187</v>
      </c>
      <c r="K30" s="43" t="s">
        <v>187</v>
      </c>
      <c r="L30" s="43" t="s">
        <v>187</v>
      </c>
      <c r="M30" s="43" t="s">
        <v>187</v>
      </c>
      <c r="N30" s="43"/>
      <c r="O30" s="43"/>
      <c r="P30" s="40">
        <f t="shared" si="25"/>
        <v>0</v>
      </c>
      <c r="Q30" s="35"/>
      <c r="R30" s="35"/>
      <c r="S30" s="40">
        <f t="shared" si="26"/>
        <v>0</v>
      </c>
    </row>
    <row r="31" spans="1:19" s="36" customFormat="1" ht="30" customHeight="1" x14ac:dyDescent="0.2">
      <c r="A31" s="32"/>
      <c r="B31" s="33" t="s">
        <v>238</v>
      </c>
      <c r="C31" s="34" t="s">
        <v>239</v>
      </c>
      <c r="D31" s="34" t="s">
        <v>240</v>
      </c>
      <c r="E31" s="35">
        <f t="shared" si="7"/>
        <v>0</v>
      </c>
      <c r="F31" s="35">
        <f t="shared" si="8"/>
        <v>0</v>
      </c>
      <c r="G31" s="35">
        <f t="shared" si="9"/>
        <v>0</v>
      </c>
      <c r="H31" s="35" t="s">
        <v>187</v>
      </c>
      <c r="I31" s="35" t="s">
        <v>187</v>
      </c>
      <c r="J31" s="35" t="s">
        <v>187</v>
      </c>
      <c r="K31" s="35" t="s">
        <v>187</v>
      </c>
      <c r="L31" s="35" t="s">
        <v>187</v>
      </c>
      <c r="M31" s="35" t="s">
        <v>187</v>
      </c>
      <c r="N31" s="35"/>
      <c r="O31" s="35"/>
      <c r="P31" s="40">
        <f t="shared" si="25"/>
        <v>0</v>
      </c>
      <c r="Q31" s="35" t="s">
        <v>187</v>
      </c>
      <c r="R31" s="35" t="s">
        <v>187</v>
      </c>
      <c r="S31" s="35" t="s">
        <v>187</v>
      </c>
    </row>
    <row r="32" spans="1:19" s="41" customFormat="1" ht="51.75" customHeight="1" x14ac:dyDescent="0.2">
      <c r="A32" s="37"/>
      <c r="B32" s="38" t="s">
        <v>241</v>
      </c>
      <c r="C32" s="39" t="s">
        <v>242</v>
      </c>
      <c r="D32" s="39" t="s">
        <v>243</v>
      </c>
      <c r="E32" s="40">
        <f t="shared" si="7"/>
        <v>0</v>
      </c>
      <c r="F32" s="40">
        <f t="shared" si="8"/>
        <v>0</v>
      </c>
      <c r="G32" s="40">
        <f t="shared" ref="G32:G34" si="27">E32-F32</f>
        <v>0</v>
      </c>
      <c r="H32" s="40" t="s">
        <v>187</v>
      </c>
      <c r="I32" s="40" t="s">
        <v>187</v>
      </c>
      <c r="J32" s="40" t="s">
        <v>187</v>
      </c>
      <c r="K32" s="40" t="s">
        <v>187</v>
      </c>
      <c r="L32" s="40" t="s">
        <v>187</v>
      </c>
      <c r="M32" s="40" t="s">
        <v>187</v>
      </c>
      <c r="N32" s="40"/>
      <c r="O32" s="40"/>
      <c r="P32" s="40">
        <f t="shared" si="25"/>
        <v>0</v>
      </c>
      <c r="Q32" s="40" t="s">
        <v>187</v>
      </c>
      <c r="R32" s="40" t="s">
        <v>187</v>
      </c>
      <c r="S32" s="40" t="s">
        <v>187</v>
      </c>
    </row>
    <row r="33" spans="1:19" s="41" customFormat="1" ht="26.25" customHeight="1" x14ac:dyDescent="0.2">
      <c r="A33" s="37"/>
      <c r="B33" s="38" t="s">
        <v>244</v>
      </c>
      <c r="C33" s="39" t="s">
        <v>245</v>
      </c>
      <c r="D33" s="39" t="s">
        <v>246</v>
      </c>
      <c r="E33" s="40">
        <f>K33</f>
        <v>3030000</v>
      </c>
      <c r="F33" s="40">
        <f t="shared" ref="F33" si="28">L33</f>
        <v>3030000</v>
      </c>
      <c r="G33" s="40">
        <f t="shared" si="27"/>
        <v>0</v>
      </c>
      <c r="H33" s="40" t="s">
        <v>187</v>
      </c>
      <c r="I33" s="40" t="s">
        <v>187</v>
      </c>
      <c r="J33" s="40" t="s">
        <v>187</v>
      </c>
      <c r="K33" s="40">
        <v>3030000</v>
      </c>
      <c r="L33" s="40">
        <v>3030000</v>
      </c>
      <c r="M33" s="40">
        <f>K33-L33</f>
        <v>0</v>
      </c>
      <c r="N33" s="40" t="s">
        <v>187</v>
      </c>
      <c r="O33" s="40" t="s">
        <v>187</v>
      </c>
      <c r="P33" s="40" t="s">
        <v>187</v>
      </c>
      <c r="Q33" s="40" t="s">
        <v>187</v>
      </c>
      <c r="R33" s="40" t="s">
        <v>187</v>
      </c>
      <c r="S33" s="40" t="s">
        <v>187</v>
      </c>
    </row>
    <row r="34" spans="1:19" s="41" customFormat="1" ht="13.5" customHeight="1" x14ac:dyDescent="0.2">
      <c r="A34" s="37"/>
      <c r="B34" s="38" t="s">
        <v>247</v>
      </c>
      <c r="C34" s="39" t="s">
        <v>248</v>
      </c>
      <c r="D34" s="39" t="s">
        <v>187</v>
      </c>
      <c r="E34" s="40">
        <f>N34</f>
        <v>0</v>
      </c>
      <c r="F34" s="40">
        <f t="shared" ref="F34:G40" si="29">O34</f>
        <v>0</v>
      </c>
      <c r="G34" s="40">
        <f t="shared" si="27"/>
        <v>0</v>
      </c>
      <c r="H34" s="40" t="s">
        <v>187</v>
      </c>
      <c r="I34" s="40" t="s">
        <v>187</v>
      </c>
      <c r="J34" s="40" t="s">
        <v>187</v>
      </c>
      <c r="K34" s="40" t="s">
        <v>187</v>
      </c>
      <c r="L34" s="40" t="s">
        <v>187</v>
      </c>
      <c r="M34" s="40" t="s">
        <v>187</v>
      </c>
      <c r="N34" s="40"/>
      <c r="O34" s="40"/>
      <c r="P34" s="40">
        <f t="shared" ref="P34:P40" si="30">N34-O34</f>
        <v>0</v>
      </c>
      <c r="Q34" s="40" t="s">
        <v>187</v>
      </c>
      <c r="R34" s="40" t="s">
        <v>187</v>
      </c>
      <c r="S34" s="40" t="s">
        <v>187</v>
      </c>
    </row>
    <row r="35" spans="1:19" s="36" customFormat="1" ht="39.75" customHeight="1" x14ac:dyDescent="0.2">
      <c r="A35" s="32"/>
      <c r="B35" s="33" t="s">
        <v>249</v>
      </c>
      <c r="C35" s="34" t="s">
        <v>250</v>
      </c>
      <c r="D35" s="34" t="s">
        <v>251</v>
      </c>
      <c r="E35" s="35">
        <f t="shared" ref="E35:E40" si="31">N35</f>
        <v>0</v>
      </c>
      <c r="F35" s="35">
        <f t="shared" si="29"/>
        <v>0</v>
      </c>
      <c r="G35" s="35">
        <f t="shared" si="29"/>
        <v>0</v>
      </c>
      <c r="H35" s="35" t="s">
        <v>187</v>
      </c>
      <c r="I35" s="35" t="s">
        <v>187</v>
      </c>
      <c r="J35" s="35" t="s">
        <v>187</v>
      </c>
      <c r="K35" s="35" t="s">
        <v>187</v>
      </c>
      <c r="L35" s="35" t="s">
        <v>187</v>
      </c>
      <c r="M35" s="35" t="s">
        <v>187</v>
      </c>
      <c r="N35" s="35"/>
      <c r="O35" s="35"/>
      <c r="P35" s="40">
        <f t="shared" si="30"/>
        <v>0</v>
      </c>
      <c r="Q35" s="35" t="s">
        <v>187</v>
      </c>
      <c r="R35" s="35" t="s">
        <v>187</v>
      </c>
      <c r="S35" s="35" t="s">
        <v>187</v>
      </c>
    </row>
    <row r="36" spans="1:19" s="41" customFormat="1" ht="26.25" customHeight="1" x14ac:dyDescent="0.2">
      <c r="A36" s="37"/>
      <c r="B36" s="38" t="s">
        <v>252</v>
      </c>
      <c r="C36" s="39" t="s">
        <v>253</v>
      </c>
      <c r="D36" s="39" t="s">
        <v>254</v>
      </c>
      <c r="E36" s="40">
        <f t="shared" si="31"/>
        <v>0</v>
      </c>
      <c r="F36" s="40">
        <f t="shared" si="29"/>
        <v>0</v>
      </c>
      <c r="G36" s="40">
        <f t="shared" ref="G36" si="32">E36-F36</f>
        <v>0</v>
      </c>
      <c r="H36" s="40" t="s">
        <v>187</v>
      </c>
      <c r="I36" s="40" t="s">
        <v>187</v>
      </c>
      <c r="J36" s="40" t="s">
        <v>187</v>
      </c>
      <c r="K36" s="40" t="s">
        <v>187</v>
      </c>
      <c r="L36" s="40" t="s">
        <v>187</v>
      </c>
      <c r="M36" s="40" t="s">
        <v>187</v>
      </c>
      <c r="N36" s="40"/>
      <c r="O36" s="40"/>
      <c r="P36" s="40">
        <f t="shared" si="30"/>
        <v>0</v>
      </c>
      <c r="Q36" s="40" t="s">
        <v>187</v>
      </c>
      <c r="R36" s="40" t="s">
        <v>187</v>
      </c>
      <c r="S36" s="40" t="s">
        <v>187</v>
      </c>
    </row>
    <row r="37" spans="1:19" s="36" customFormat="1" ht="26.25" customHeight="1" x14ac:dyDescent="0.2">
      <c r="A37" s="32"/>
      <c r="B37" s="33" t="s">
        <v>255</v>
      </c>
      <c r="C37" s="34" t="s">
        <v>256</v>
      </c>
      <c r="D37" s="34" t="s">
        <v>257</v>
      </c>
      <c r="E37" s="35">
        <f t="shared" si="31"/>
        <v>0</v>
      </c>
      <c r="F37" s="35">
        <f t="shared" si="29"/>
        <v>0</v>
      </c>
      <c r="G37" s="35">
        <f t="shared" si="29"/>
        <v>0</v>
      </c>
      <c r="H37" s="35" t="s">
        <v>187</v>
      </c>
      <c r="I37" s="35" t="s">
        <v>187</v>
      </c>
      <c r="J37" s="35" t="s">
        <v>187</v>
      </c>
      <c r="K37" s="35" t="s">
        <v>187</v>
      </c>
      <c r="L37" s="35" t="s">
        <v>187</v>
      </c>
      <c r="M37" s="35" t="s">
        <v>187</v>
      </c>
      <c r="N37" s="35"/>
      <c r="O37" s="35"/>
      <c r="P37" s="40">
        <f t="shared" si="30"/>
        <v>0</v>
      </c>
      <c r="Q37" s="35" t="s">
        <v>187</v>
      </c>
      <c r="R37" s="35" t="s">
        <v>187</v>
      </c>
      <c r="S37" s="35" t="s">
        <v>187</v>
      </c>
    </row>
    <row r="38" spans="1:19" s="41" customFormat="1" ht="16.5" customHeight="1" x14ac:dyDescent="0.2">
      <c r="A38" s="37"/>
      <c r="B38" s="38" t="s">
        <v>258</v>
      </c>
      <c r="C38" s="39" t="s">
        <v>259</v>
      </c>
      <c r="D38" s="39" t="s">
        <v>260</v>
      </c>
      <c r="E38" s="40">
        <f t="shared" si="31"/>
        <v>0</v>
      </c>
      <c r="F38" s="40">
        <f t="shared" si="29"/>
        <v>0</v>
      </c>
      <c r="G38" s="40">
        <f t="shared" si="29"/>
        <v>0</v>
      </c>
      <c r="H38" s="40" t="s">
        <v>187</v>
      </c>
      <c r="I38" s="40" t="s">
        <v>187</v>
      </c>
      <c r="J38" s="40" t="s">
        <v>187</v>
      </c>
      <c r="K38" s="40" t="s">
        <v>187</v>
      </c>
      <c r="L38" s="40" t="s">
        <v>187</v>
      </c>
      <c r="M38" s="40" t="s">
        <v>187</v>
      </c>
      <c r="N38" s="40"/>
      <c r="O38" s="40"/>
      <c r="P38" s="40">
        <f t="shared" si="30"/>
        <v>0</v>
      </c>
      <c r="Q38" s="40" t="s">
        <v>187</v>
      </c>
      <c r="R38" s="40" t="s">
        <v>187</v>
      </c>
      <c r="S38" s="40" t="s">
        <v>187</v>
      </c>
    </row>
    <row r="39" spans="1:19" s="41" customFormat="1" ht="13.5" customHeight="1" x14ac:dyDescent="0.2">
      <c r="A39" s="37"/>
      <c r="B39" s="38" t="s">
        <v>261</v>
      </c>
      <c r="C39" s="39" t="s">
        <v>262</v>
      </c>
      <c r="D39" s="39" t="s">
        <v>263</v>
      </c>
      <c r="E39" s="40">
        <f t="shared" si="31"/>
        <v>0</v>
      </c>
      <c r="F39" s="40">
        <f t="shared" si="29"/>
        <v>0</v>
      </c>
      <c r="G39" s="40">
        <f t="shared" si="29"/>
        <v>0</v>
      </c>
      <c r="H39" s="40" t="s">
        <v>187</v>
      </c>
      <c r="I39" s="40" t="s">
        <v>187</v>
      </c>
      <c r="J39" s="40" t="s">
        <v>187</v>
      </c>
      <c r="K39" s="40" t="s">
        <v>187</v>
      </c>
      <c r="L39" s="40" t="s">
        <v>187</v>
      </c>
      <c r="M39" s="40" t="s">
        <v>187</v>
      </c>
      <c r="N39" s="40"/>
      <c r="O39" s="40"/>
      <c r="P39" s="40">
        <f t="shared" si="30"/>
        <v>0</v>
      </c>
      <c r="Q39" s="40" t="s">
        <v>187</v>
      </c>
      <c r="R39" s="40" t="s">
        <v>187</v>
      </c>
      <c r="S39" s="40" t="s">
        <v>187</v>
      </c>
    </row>
    <row r="40" spans="1:19" s="36" customFormat="1" ht="13.5" customHeight="1" x14ac:dyDescent="0.2">
      <c r="A40" s="32"/>
      <c r="B40" s="33" t="s">
        <v>104</v>
      </c>
      <c r="C40" s="34" t="s">
        <v>264</v>
      </c>
      <c r="D40" s="34" t="s">
        <v>246</v>
      </c>
      <c r="E40" s="35">
        <f t="shared" si="31"/>
        <v>0</v>
      </c>
      <c r="F40" s="35">
        <f t="shared" si="29"/>
        <v>0</v>
      </c>
      <c r="G40" s="35">
        <f t="shared" si="29"/>
        <v>0</v>
      </c>
      <c r="H40" s="35" t="s">
        <v>187</v>
      </c>
      <c r="I40" s="35" t="s">
        <v>187</v>
      </c>
      <c r="J40" s="35" t="s">
        <v>187</v>
      </c>
      <c r="K40" s="35" t="s">
        <v>187</v>
      </c>
      <c r="L40" s="35" t="s">
        <v>187</v>
      </c>
      <c r="M40" s="35" t="s">
        <v>187</v>
      </c>
      <c r="N40" s="35"/>
      <c r="O40" s="35"/>
      <c r="P40" s="40">
        <f t="shared" si="30"/>
        <v>0</v>
      </c>
      <c r="Q40" s="35"/>
      <c r="R40" s="35"/>
      <c r="S40" s="40">
        <f t="shared" ref="S40" si="33">Q40-R40</f>
        <v>0</v>
      </c>
    </row>
    <row r="41" spans="1:19" s="36" customFormat="1" ht="24" customHeight="1" x14ac:dyDescent="0.2">
      <c r="A41" s="32"/>
      <c r="B41" s="33" t="s">
        <v>265</v>
      </c>
      <c r="C41" s="34" t="s">
        <v>266</v>
      </c>
      <c r="D41" s="34" t="s">
        <v>187</v>
      </c>
      <c r="E41" s="35">
        <f t="shared" ref="E41:Q41" si="34">E42+E60+E66+E75++E78</f>
        <v>40236815.760000005</v>
      </c>
      <c r="F41" s="35">
        <f t="shared" ref="F41:G41" si="35">F42+F60+F66+F75++F78</f>
        <v>39373316.57</v>
      </c>
      <c r="G41" s="35">
        <f t="shared" si="35"/>
        <v>863499.18999999983</v>
      </c>
      <c r="H41" s="35">
        <f t="shared" si="34"/>
        <v>6350800</v>
      </c>
      <c r="I41" s="35">
        <f t="shared" ref="I41:J41" si="36">I42+I60+I66+I75++I78</f>
        <v>6350800</v>
      </c>
      <c r="J41" s="35">
        <f t="shared" si="36"/>
        <v>0</v>
      </c>
      <c r="K41" s="35">
        <f>K42+K60+K66+K75++K78</f>
        <v>3030000</v>
      </c>
      <c r="L41" s="35">
        <f>L42+L60+L66+L75++L78</f>
        <v>3030000</v>
      </c>
      <c r="M41" s="35">
        <f t="shared" ref="M41" si="37">M42+M60+M66+M75++M78</f>
        <v>0</v>
      </c>
      <c r="N41" s="44">
        <f t="shared" ref="N41:O41" si="38">N42+N60+N66+N75++N78</f>
        <v>30856015.760000002</v>
      </c>
      <c r="O41" s="44">
        <f t="shared" si="38"/>
        <v>29992516.570000004</v>
      </c>
      <c r="P41" s="44">
        <f t="shared" ref="P41" si="39">P42+P60+P66+P75++P78</f>
        <v>863499.18999999983</v>
      </c>
      <c r="Q41" s="35">
        <f t="shared" si="34"/>
        <v>0</v>
      </c>
      <c r="R41" s="35">
        <f t="shared" ref="R41:S41" si="40">R42+R60+R66+R75++R78</f>
        <v>0</v>
      </c>
      <c r="S41" s="44">
        <f t="shared" si="40"/>
        <v>0</v>
      </c>
    </row>
    <row r="42" spans="1:19" s="36" customFormat="1" ht="26.25" customHeight="1" x14ac:dyDescent="0.2">
      <c r="A42" s="32"/>
      <c r="B42" s="33" t="s">
        <v>267</v>
      </c>
      <c r="C42" s="34" t="s">
        <v>268</v>
      </c>
      <c r="D42" s="34" t="s">
        <v>269</v>
      </c>
      <c r="E42" s="35">
        <f t="shared" ref="E42:K42" si="41">E43+E53+E56+E57+E58</f>
        <v>29532299.91</v>
      </c>
      <c r="F42" s="35">
        <f t="shared" ref="F42:G42" si="42">F43+F53+F56+F57+F58</f>
        <v>29079753.990000002</v>
      </c>
      <c r="G42" s="35">
        <f t="shared" si="42"/>
        <v>452545.91999999993</v>
      </c>
      <c r="H42" s="35">
        <f t="shared" si="41"/>
        <v>6350800</v>
      </c>
      <c r="I42" s="35">
        <f t="shared" ref="I42:J42" si="43">I43+I53+I56+I57+I58</f>
        <v>6350800</v>
      </c>
      <c r="J42" s="35">
        <f t="shared" si="43"/>
        <v>0</v>
      </c>
      <c r="K42" s="35">
        <f t="shared" si="41"/>
        <v>0</v>
      </c>
      <c r="L42" s="35">
        <f t="shared" ref="L42:M42" si="44">L43+L53+L56+L57+L58</f>
        <v>0</v>
      </c>
      <c r="M42" s="35">
        <f t="shared" si="44"/>
        <v>0</v>
      </c>
      <c r="N42" s="35">
        <f>N43+N53+N56+N57+N58</f>
        <v>23181499.91</v>
      </c>
      <c r="O42" s="35">
        <f>O43+O53+O56+O57+O58</f>
        <v>22728953.990000002</v>
      </c>
      <c r="P42" s="35">
        <f t="shared" ref="P42" si="45">P43+P53+P56+P57+P58</f>
        <v>452545.91999999993</v>
      </c>
      <c r="Q42" s="35">
        <f>Q43+Q53+Q56+Q57+Q58</f>
        <v>0</v>
      </c>
      <c r="R42" s="35">
        <f>R43+R53+R56+R57+R58</f>
        <v>0</v>
      </c>
      <c r="S42" s="35">
        <f t="shared" ref="S42" si="46">S43+S53+S56+S57+S58</f>
        <v>0</v>
      </c>
    </row>
    <row r="43" spans="1:19" s="36" customFormat="1" ht="26.25" customHeight="1" x14ac:dyDescent="0.2">
      <c r="A43" s="32"/>
      <c r="B43" s="33" t="s">
        <v>270</v>
      </c>
      <c r="C43" s="34" t="s">
        <v>271</v>
      </c>
      <c r="D43" s="34" t="s">
        <v>272</v>
      </c>
      <c r="E43" s="35">
        <f>E44+E45+E46+E50+E51+E52</f>
        <v>22675787</v>
      </c>
      <c r="F43" s="35">
        <f t="shared" ref="F43:G43" si="47">F44+F45+F46+F50+F51+F52</f>
        <v>22543091.59</v>
      </c>
      <c r="G43" s="35">
        <f t="shared" si="47"/>
        <v>132695.41000000015</v>
      </c>
      <c r="H43" s="35">
        <f t="shared" ref="H43:K43" si="48">H44+H45+H46+H50+H51+H52</f>
        <v>4877727</v>
      </c>
      <c r="I43" s="35">
        <f t="shared" ref="I43:J43" si="49">I44+I45+I46+I50+I51+I52</f>
        <v>4877727</v>
      </c>
      <c r="J43" s="35">
        <f t="shared" si="49"/>
        <v>0</v>
      </c>
      <c r="K43" s="35">
        <f t="shared" si="48"/>
        <v>0</v>
      </c>
      <c r="L43" s="35">
        <f t="shared" ref="L43:M43" si="50">L44+L45+L46+L50+L51+L52</f>
        <v>0</v>
      </c>
      <c r="M43" s="35">
        <f t="shared" si="50"/>
        <v>0</v>
      </c>
      <c r="N43" s="35">
        <f t="shared" ref="N43:O43" si="51">N44+N45+N46+N50+N51+N52</f>
        <v>17798060</v>
      </c>
      <c r="O43" s="35">
        <f t="shared" si="51"/>
        <v>17665364.59</v>
      </c>
      <c r="P43" s="35">
        <f t="shared" ref="P43" si="52">P44+P45+P46+P50+P51+P52</f>
        <v>132695.41000000015</v>
      </c>
      <c r="Q43" s="35">
        <f>Q44+Q45+Q46+Q50+Q51+Q52</f>
        <v>0</v>
      </c>
      <c r="R43" s="35">
        <f>R44+R45+R46+R50+R51+R52</f>
        <v>0</v>
      </c>
      <c r="S43" s="35">
        <f t="shared" ref="S43" si="53">S44+S45+S46+S50+S51+S52</f>
        <v>0</v>
      </c>
    </row>
    <row r="44" spans="1:19" s="49" customFormat="1" ht="26.25" customHeight="1" x14ac:dyDescent="0.2">
      <c r="A44" s="45"/>
      <c r="B44" s="46" t="s">
        <v>273</v>
      </c>
      <c r="C44" s="47" t="s">
        <v>274</v>
      </c>
      <c r="D44" s="47" t="s">
        <v>272</v>
      </c>
      <c r="E44" s="48">
        <f>H44+K44+N44</f>
        <v>0</v>
      </c>
      <c r="F44" s="48">
        <f t="shared" ref="F44:F45" si="54">I44+L44+O44</f>
        <v>0</v>
      </c>
      <c r="G44" s="40">
        <f t="shared" ref="G44:G52" si="55">E44-F44</f>
        <v>0</v>
      </c>
      <c r="H44" s="48"/>
      <c r="I44" s="48"/>
      <c r="J44" s="48">
        <f t="shared" ref="J44:J59" si="56">H44-I44</f>
        <v>0</v>
      </c>
      <c r="K44" s="48"/>
      <c r="L44" s="48"/>
      <c r="M44" s="48">
        <f t="shared" ref="M44:M59" si="57">K44-L44</f>
        <v>0</v>
      </c>
      <c r="N44" s="48"/>
      <c r="O44" s="48"/>
      <c r="P44" s="40">
        <f t="shared" ref="P44:P45" si="58">N44-O44</f>
        <v>0</v>
      </c>
      <c r="Q44" s="48"/>
      <c r="R44" s="48"/>
      <c r="S44" s="40">
        <f t="shared" ref="S44:S45" si="59">Q44-R44</f>
        <v>0</v>
      </c>
    </row>
    <row r="45" spans="1:19" s="49" customFormat="1" ht="26.25" customHeight="1" x14ac:dyDescent="0.2">
      <c r="A45" s="45"/>
      <c r="B45" s="46" t="s">
        <v>105</v>
      </c>
      <c r="C45" s="47" t="s">
        <v>275</v>
      </c>
      <c r="D45" s="47" t="s">
        <v>272</v>
      </c>
      <c r="E45" s="48">
        <f t="shared" ref="E45:E57" si="60">H45+K45+N45</f>
        <v>14679335</v>
      </c>
      <c r="F45" s="48">
        <f t="shared" si="54"/>
        <v>14546639.59</v>
      </c>
      <c r="G45" s="40">
        <f t="shared" si="55"/>
        <v>132695.41000000015</v>
      </c>
      <c r="H45" s="48">
        <v>3277727</v>
      </c>
      <c r="I45" s="48">
        <v>3277727</v>
      </c>
      <c r="J45" s="48">
        <f t="shared" si="56"/>
        <v>0</v>
      </c>
      <c r="K45" s="48"/>
      <c r="L45" s="48"/>
      <c r="M45" s="48">
        <f t="shared" si="57"/>
        <v>0</v>
      </c>
      <c r="N45" s="48">
        <v>11401608</v>
      </c>
      <c r="O45" s="48">
        <v>11268912.59</v>
      </c>
      <c r="P45" s="40">
        <f t="shared" si="58"/>
        <v>132695.41000000015</v>
      </c>
      <c r="Q45" s="48"/>
      <c r="R45" s="48"/>
      <c r="S45" s="40">
        <f t="shared" si="59"/>
        <v>0</v>
      </c>
    </row>
    <row r="46" spans="1:19" s="49" customFormat="1" ht="12.75" x14ac:dyDescent="0.2">
      <c r="A46" s="45"/>
      <c r="B46" s="46" t="s">
        <v>276</v>
      </c>
      <c r="C46" s="47" t="s">
        <v>277</v>
      </c>
      <c r="D46" s="47" t="s">
        <v>272</v>
      </c>
      <c r="E46" s="48">
        <f t="shared" ref="E46:F46" si="61">E48+E49</f>
        <v>49500</v>
      </c>
      <c r="F46" s="48">
        <f t="shared" si="61"/>
        <v>49500</v>
      </c>
      <c r="G46" s="40">
        <f t="shared" si="55"/>
        <v>0</v>
      </c>
      <c r="H46" s="48">
        <f>H48+H49</f>
        <v>0</v>
      </c>
      <c r="I46" s="48">
        <f t="shared" ref="I46:R46" si="62">I48+I49</f>
        <v>0</v>
      </c>
      <c r="J46" s="48">
        <f t="shared" si="62"/>
        <v>0</v>
      </c>
      <c r="K46" s="48">
        <f t="shared" si="62"/>
        <v>0</v>
      </c>
      <c r="L46" s="48">
        <f t="shared" si="62"/>
        <v>0</v>
      </c>
      <c r="M46" s="48">
        <f t="shared" ref="M46" si="63">M48+M49</f>
        <v>0</v>
      </c>
      <c r="N46" s="48">
        <f t="shared" si="62"/>
        <v>49500</v>
      </c>
      <c r="O46" s="48">
        <f t="shared" si="62"/>
        <v>49500</v>
      </c>
      <c r="P46" s="48">
        <f t="shared" si="62"/>
        <v>0</v>
      </c>
      <c r="Q46" s="48">
        <f t="shared" si="62"/>
        <v>0</v>
      </c>
      <c r="R46" s="48">
        <f t="shared" si="62"/>
        <v>0</v>
      </c>
      <c r="S46" s="48">
        <f t="shared" ref="S46" si="64">S48+S49</f>
        <v>0</v>
      </c>
    </row>
    <row r="47" spans="1:19" s="49" customFormat="1" ht="13.5" customHeight="1" x14ac:dyDescent="0.2">
      <c r="A47" s="50"/>
      <c r="B47" s="51" t="s">
        <v>278</v>
      </c>
      <c r="C47" s="87" t="s">
        <v>279</v>
      </c>
      <c r="D47" s="87" t="s">
        <v>272</v>
      </c>
      <c r="E47" s="48"/>
      <c r="F47" s="48"/>
      <c r="G47" s="40">
        <f t="shared" si="55"/>
        <v>0</v>
      </c>
      <c r="H47" s="48"/>
      <c r="I47" s="48"/>
      <c r="J47" s="48">
        <f t="shared" si="56"/>
        <v>0</v>
      </c>
      <c r="K47" s="48"/>
      <c r="L47" s="48"/>
      <c r="M47" s="48">
        <f t="shared" si="57"/>
        <v>0</v>
      </c>
      <c r="N47" s="52"/>
      <c r="O47" s="52"/>
      <c r="P47" s="52"/>
      <c r="Q47" s="52"/>
      <c r="R47" s="52"/>
      <c r="S47" s="52"/>
    </row>
    <row r="48" spans="1:19" s="49" customFormat="1" ht="13.5" customHeight="1" x14ac:dyDescent="0.2">
      <c r="A48" s="53"/>
      <c r="B48" s="54" t="s">
        <v>106</v>
      </c>
      <c r="C48" s="88"/>
      <c r="D48" s="88"/>
      <c r="E48" s="48">
        <f t="shared" si="60"/>
        <v>49500</v>
      </c>
      <c r="F48" s="48">
        <f t="shared" ref="F48:F52" si="65">I48+L48+O48</f>
        <v>49500</v>
      </c>
      <c r="G48" s="40">
        <f t="shared" si="55"/>
        <v>0</v>
      </c>
      <c r="H48" s="48"/>
      <c r="I48" s="48"/>
      <c r="J48" s="48">
        <f t="shared" si="56"/>
        <v>0</v>
      </c>
      <c r="K48" s="48"/>
      <c r="L48" s="48"/>
      <c r="M48" s="48">
        <f t="shared" si="57"/>
        <v>0</v>
      </c>
      <c r="N48" s="52">
        <v>49500</v>
      </c>
      <c r="O48" s="52">
        <v>49500</v>
      </c>
      <c r="P48" s="40">
        <f t="shared" ref="P48:P52" si="66">N48-O48</f>
        <v>0</v>
      </c>
      <c r="Q48" s="52"/>
      <c r="R48" s="52"/>
      <c r="S48" s="40">
        <f t="shared" ref="S48:S52" si="67">Q48-R48</f>
        <v>0</v>
      </c>
    </row>
    <row r="49" spans="1:19" s="49" customFormat="1" ht="13.5" customHeight="1" x14ac:dyDescent="0.2">
      <c r="A49" s="53"/>
      <c r="B49" s="54" t="s">
        <v>280</v>
      </c>
      <c r="C49" s="55"/>
      <c r="D49" s="55" t="s">
        <v>272</v>
      </c>
      <c r="E49" s="48">
        <f t="shared" si="60"/>
        <v>0</v>
      </c>
      <c r="F49" s="48">
        <f t="shared" si="65"/>
        <v>0</v>
      </c>
      <c r="G49" s="40">
        <f t="shared" si="55"/>
        <v>0</v>
      </c>
      <c r="H49" s="48"/>
      <c r="I49" s="48"/>
      <c r="J49" s="48">
        <f t="shared" si="56"/>
        <v>0</v>
      </c>
      <c r="K49" s="48"/>
      <c r="L49" s="48"/>
      <c r="M49" s="48">
        <f t="shared" si="57"/>
        <v>0</v>
      </c>
      <c r="N49" s="52"/>
      <c r="O49" s="52"/>
      <c r="P49" s="40">
        <f t="shared" si="66"/>
        <v>0</v>
      </c>
      <c r="Q49" s="52"/>
      <c r="R49" s="52"/>
      <c r="S49" s="40">
        <f t="shared" si="67"/>
        <v>0</v>
      </c>
    </row>
    <row r="50" spans="1:19" s="49" customFormat="1" ht="26.25" customHeight="1" x14ac:dyDescent="0.2">
      <c r="A50" s="45"/>
      <c r="B50" s="46" t="s">
        <v>281</v>
      </c>
      <c r="C50" s="47" t="s">
        <v>282</v>
      </c>
      <c r="D50" s="47" t="s">
        <v>272</v>
      </c>
      <c r="E50" s="48">
        <f t="shared" si="60"/>
        <v>0</v>
      </c>
      <c r="F50" s="48">
        <f t="shared" si="65"/>
        <v>0</v>
      </c>
      <c r="G50" s="40">
        <f t="shared" si="55"/>
        <v>0</v>
      </c>
      <c r="H50" s="48"/>
      <c r="I50" s="48"/>
      <c r="J50" s="48">
        <f t="shared" si="56"/>
        <v>0</v>
      </c>
      <c r="K50" s="48"/>
      <c r="L50" s="48"/>
      <c r="M50" s="48">
        <f t="shared" si="57"/>
        <v>0</v>
      </c>
      <c r="N50" s="48"/>
      <c r="O50" s="48"/>
      <c r="P50" s="40">
        <f t="shared" si="66"/>
        <v>0</v>
      </c>
      <c r="Q50" s="48"/>
      <c r="R50" s="48"/>
      <c r="S50" s="40">
        <f t="shared" si="67"/>
        <v>0</v>
      </c>
    </row>
    <row r="51" spans="1:19" s="49" customFormat="1" ht="26.25" customHeight="1" x14ac:dyDescent="0.2">
      <c r="A51" s="45"/>
      <c r="B51" s="46" t="s">
        <v>107</v>
      </c>
      <c r="C51" s="47" t="s">
        <v>283</v>
      </c>
      <c r="D51" s="47" t="s">
        <v>272</v>
      </c>
      <c r="E51" s="48">
        <f t="shared" si="60"/>
        <v>4841276</v>
      </c>
      <c r="F51" s="48">
        <f t="shared" si="65"/>
        <v>4841276</v>
      </c>
      <c r="G51" s="40">
        <f t="shared" si="55"/>
        <v>0</v>
      </c>
      <c r="H51" s="48">
        <v>1600000</v>
      </c>
      <c r="I51" s="48">
        <v>1600000</v>
      </c>
      <c r="J51" s="48">
        <f t="shared" si="56"/>
        <v>0</v>
      </c>
      <c r="K51" s="48"/>
      <c r="L51" s="48"/>
      <c r="M51" s="48">
        <f t="shared" si="57"/>
        <v>0</v>
      </c>
      <c r="N51" s="48">
        <v>3241276</v>
      </c>
      <c r="O51" s="48">
        <v>3241276</v>
      </c>
      <c r="P51" s="40">
        <f t="shared" si="66"/>
        <v>0</v>
      </c>
      <c r="Q51" s="48"/>
      <c r="R51" s="48"/>
      <c r="S51" s="40">
        <f t="shared" si="67"/>
        <v>0</v>
      </c>
    </row>
    <row r="52" spans="1:19" s="49" customFormat="1" ht="13.5" customHeight="1" x14ac:dyDescent="0.2">
      <c r="A52" s="45"/>
      <c r="B52" s="46" t="s">
        <v>108</v>
      </c>
      <c r="C52" s="47" t="s">
        <v>284</v>
      </c>
      <c r="D52" s="47" t="s">
        <v>272</v>
      </c>
      <c r="E52" s="48">
        <f t="shared" si="60"/>
        <v>3105676</v>
      </c>
      <c r="F52" s="48">
        <f t="shared" si="65"/>
        <v>3105676</v>
      </c>
      <c r="G52" s="40">
        <f t="shared" si="55"/>
        <v>0</v>
      </c>
      <c r="H52" s="48"/>
      <c r="I52" s="48"/>
      <c r="J52" s="48">
        <f t="shared" si="56"/>
        <v>0</v>
      </c>
      <c r="K52" s="48"/>
      <c r="L52" s="48"/>
      <c r="M52" s="48">
        <f t="shared" si="57"/>
        <v>0</v>
      </c>
      <c r="N52" s="48">
        <v>3105676</v>
      </c>
      <c r="O52" s="48">
        <v>3105676</v>
      </c>
      <c r="P52" s="40">
        <f t="shared" si="66"/>
        <v>0</v>
      </c>
      <c r="Q52" s="48"/>
      <c r="R52" s="48"/>
      <c r="S52" s="40">
        <f t="shared" si="67"/>
        <v>0</v>
      </c>
    </row>
    <row r="53" spans="1:19" s="41" customFormat="1" ht="30" customHeight="1" x14ac:dyDescent="0.2">
      <c r="A53" s="37"/>
      <c r="B53" s="38" t="s">
        <v>285</v>
      </c>
      <c r="C53" s="56" t="s">
        <v>286</v>
      </c>
      <c r="D53" s="56" t="s">
        <v>287</v>
      </c>
      <c r="E53" s="57">
        <f>E54+E55</f>
        <v>8424.91</v>
      </c>
      <c r="F53" s="57">
        <f t="shared" ref="F53:G53" si="68">F54+F55</f>
        <v>8424.91</v>
      </c>
      <c r="G53" s="57">
        <f t="shared" si="68"/>
        <v>0</v>
      </c>
      <c r="H53" s="57">
        <f t="shared" ref="H53:Q53" si="69">H54+H55</f>
        <v>0</v>
      </c>
      <c r="I53" s="57">
        <f t="shared" ref="I53:J53" si="70">I54+I55</f>
        <v>0</v>
      </c>
      <c r="J53" s="57">
        <f t="shared" si="70"/>
        <v>0</v>
      </c>
      <c r="K53" s="57">
        <f t="shared" si="69"/>
        <v>0</v>
      </c>
      <c r="L53" s="57">
        <f t="shared" ref="L53:M53" si="71">L54+L55</f>
        <v>0</v>
      </c>
      <c r="M53" s="57">
        <f t="shared" si="71"/>
        <v>0</v>
      </c>
      <c r="N53" s="57">
        <f t="shared" ref="N53:O53" si="72">N54+N55</f>
        <v>8424.91</v>
      </c>
      <c r="O53" s="57">
        <f t="shared" si="72"/>
        <v>8424.91</v>
      </c>
      <c r="P53" s="57">
        <f t="shared" ref="P53" si="73">P54+P55</f>
        <v>0</v>
      </c>
      <c r="Q53" s="57">
        <f t="shared" si="69"/>
        <v>0</v>
      </c>
      <c r="R53" s="57">
        <f t="shared" ref="R53:S53" si="74">R54+R55</f>
        <v>0</v>
      </c>
      <c r="S53" s="57">
        <f t="shared" si="74"/>
        <v>0</v>
      </c>
    </row>
    <row r="54" spans="1:19" s="41" customFormat="1" ht="30" customHeight="1" x14ac:dyDescent="0.2">
      <c r="A54" s="37"/>
      <c r="B54" s="46" t="s">
        <v>288</v>
      </c>
      <c r="C54" s="58"/>
      <c r="D54" s="58" t="s">
        <v>287</v>
      </c>
      <c r="E54" s="40">
        <f>H54+K54+N54</f>
        <v>8079.75</v>
      </c>
      <c r="F54" s="40">
        <f t="shared" ref="F54:F57" si="75">I54+L54+O54</f>
        <v>8079.75</v>
      </c>
      <c r="G54" s="40">
        <f t="shared" ref="G54:G57" si="76">E54-F54</f>
        <v>0</v>
      </c>
      <c r="H54" s="40"/>
      <c r="I54" s="40"/>
      <c r="J54" s="48">
        <f t="shared" si="56"/>
        <v>0</v>
      </c>
      <c r="K54" s="40"/>
      <c r="L54" s="40"/>
      <c r="M54" s="48">
        <f t="shared" si="57"/>
        <v>0</v>
      </c>
      <c r="N54" s="40">
        <v>8079.75</v>
      </c>
      <c r="O54" s="40">
        <v>8079.75</v>
      </c>
      <c r="P54" s="40">
        <f t="shared" ref="P54:P57" si="77">N54-O54</f>
        <v>0</v>
      </c>
      <c r="Q54" s="40"/>
      <c r="R54" s="40"/>
      <c r="S54" s="40">
        <f t="shared" ref="S54:S57" si="78">Q54-R54</f>
        <v>0</v>
      </c>
    </row>
    <row r="55" spans="1:19" s="41" customFormat="1" ht="15.75" customHeight="1" x14ac:dyDescent="0.2">
      <c r="A55" s="37"/>
      <c r="B55" s="46" t="s">
        <v>289</v>
      </c>
      <c r="C55" s="58"/>
      <c r="D55" s="58" t="s">
        <v>287</v>
      </c>
      <c r="E55" s="40">
        <f>H55+K55+N55</f>
        <v>345.16</v>
      </c>
      <c r="F55" s="40">
        <f t="shared" si="75"/>
        <v>345.16</v>
      </c>
      <c r="G55" s="40">
        <f t="shared" si="76"/>
        <v>0</v>
      </c>
      <c r="H55" s="40"/>
      <c r="I55" s="40"/>
      <c r="J55" s="48">
        <f t="shared" si="56"/>
        <v>0</v>
      </c>
      <c r="K55" s="40"/>
      <c r="L55" s="40"/>
      <c r="M55" s="48">
        <f t="shared" si="57"/>
        <v>0</v>
      </c>
      <c r="N55" s="40">
        <v>345.16</v>
      </c>
      <c r="O55" s="40">
        <v>345.16</v>
      </c>
      <c r="P55" s="40">
        <f t="shared" si="77"/>
        <v>0</v>
      </c>
      <c r="Q55" s="40"/>
      <c r="R55" s="40"/>
      <c r="S55" s="40">
        <f t="shared" si="78"/>
        <v>0</v>
      </c>
    </row>
    <row r="56" spans="1:19" s="41" customFormat="1" ht="53.25" customHeight="1" x14ac:dyDescent="0.2">
      <c r="A56" s="37"/>
      <c r="B56" s="38" t="s">
        <v>290</v>
      </c>
      <c r="C56" s="39" t="s">
        <v>291</v>
      </c>
      <c r="D56" s="39" t="s">
        <v>292</v>
      </c>
      <c r="E56" s="40">
        <f t="shared" si="60"/>
        <v>0</v>
      </c>
      <c r="F56" s="40">
        <f t="shared" si="75"/>
        <v>0</v>
      </c>
      <c r="G56" s="40">
        <f t="shared" si="76"/>
        <v>0</v>
      </c>
      <c r="H56" s="40"/>
      <c r="I56" s="40"/>
      <c r="J56" s="40">
        <f t="shared" si="56"/>
        <v>0</v>
      </c>
      <c r="K56" s="40"/>
      <c r="L56" s="40"/>
      <c r="M56" s="40">
        <f t="shared" si="57"/>
        <v>0</v>
      </c>
      <c r="N56" s="40"/>
      <c r="O56" s="40"/>
      <c r="P56" s="40">
        <f t="shared" si="77"/>
        <v>0</v>
      </c>
      <c r="Q56" s="40"/>
      <c r="R56" s="40"/>
      <c r="S56" s="40">
        <f t="shared" si="78"/>
        <v>0</v>
      </c>
    </row>
    <row r="57" spans="1:19" s="41" customFormat="1" ht="63.75" customHeight="1" x14ac:dyDescent="0.2">
      <c r="A57" s="37"/>
      <c r="B57" s="38" t="s">
        <v>293</v>
      </c>
      <c r="C57" s="39" t="s">
        <v>294</v>
      </c>
      <c r="D57" s="39" t="s">
        <v>295</v>
      </c>
      <c r="E57" s="40">
        <f t="shared" si="60"/>
        <v>6848088</v>
      </c>
      <c r="F57" s="40">
        <f t="shared" si="75"/>
        <v>6528237.4900000002</v>
      </c>
      <c r="G57" s="40">
        <f t="shared" si="76"/>
        <v>319850.50999999978</v>
      </c>
      <c r="H57" s="40">
        <v>1473073</v>
      </c>
      <c r="I57" s="40">
        <v>1473073</v>
      </c>
      <c r="J57" s="40">
        <f t="shared" si="56"/>
        <v>0</v>
      </c>
      <c r="K57" s="40"/>
      <c r="L57" s="40"/>
      <c r="M57" s="40">
        <f t="shared" si="57"/>
        <v>0</v>
      </c>
      <c r="N57" s="40">
        <v>5375015</v>
      </c>
      <c r="O57" s="40">
        <v>5055164.49</v>
      </c>
      <c r="P57" s="40">
        <f t="shared" si="77"/>
        <v>319850.50999999978</v>
      </c>
      <c r="Q57" s="40"/>
      <c r="R57" s="40"/>
      <c r="S57" s="40">
        <f t="shared" si="78"/>
        <v>0</v>
      </c>
    </row>
    <row r="58" spans="1:19" s="41" customFormat="1" ht="51" customHeight="1" x14ac:dyDescent="0.2">
      <c r="A58" s="37"/>
      <c r="B58" s="38" t="s">
        <v>296</v>
      </c>
      <c r="C58" s="39" t="s">
        <v>297</v>
      </c>
      <c r="D58" s="39" t="s">
        <v>199</v>
      </c>
      <c r="E58" s="40">
        <f t="shared" ref="E58:P58" si="79">E59</f>
        <v>0</v>
      </c>
      <c r="F58" s="40">
        <f t="shared" si="79"/>
        <v>0</v>
      </c>
      <c r="G58" s="40">
        <f t="shared" si="79"/>
        <v>0</v>
      </c>
      <c r="H58" s="40">
        <f t="shared" si="79"/>
        <v>0</v>
      </c>
      <c r="I58" s="40">
        <f t="shared" si="79"/>
        <v>0</v>
      </c>
      <c r="J58" s="40">
        <f t="shared" si="79"/>
        <v>0</v>
      </c>
      <c r="K58" s="40">
        <f t="shared" si="79"/>
        <v>0</v>
      </c>
      <c r="L58" s="40">
        <f t="shared" si="79"/>
        <v>0</v>
      </c>
      <c r="M58" s="40">
        <f t="shared" si="79"/>
        <v>0</v>
      </c>
      <c r="N58" s="40">
        <f t="shared" si="79"/>
        <v>0</v>
      </c>
      <c r="O58" s="40">
        <f t="shared" si="79"/>
        <v>0</v>
      </c>
      <c r="P58" s="40">
        <f t="shared" si="79"/>
        <v>0</v>
      </c>
      <c r="Q58" s="40"/>
      <c r="R58" s="40"/>
      <c r="S58" s="40">
        <f t="shared" ref="S58" si="80">S59</f>
        <v>0</v>
      </c>
    </row>
    <row r="59" spans="1:19" s="41" customFormat="1" ht="31.5" customHeight="1" x14ac:dyDescent="0.2">
      <c r="A59" s="37"/>
      <c r="B59" s="38" t="s">
        <v>298</v>
      </c>
      <c r="C59" s="39" t="s">
        <v>299</v>
      </c>
      <c r="D59" s="39" t="s">
        <v>300</v>
      </c>
      <c r="E59" s="40">
        <f>H59+K59+N59</f>
        <v>0</v>
      </c>
      <c r="F59" s="40">
        <f t="shared" ref="F59" si="81">I59+L59+O59</f>
        <v>0</v>
      </c>
      <c r="G59" s="40">
        <f t="shared" ref="G59" si="82">E59-F59</f>
        <v>0</v>
      </c>
      <c r="H59" s="40"/>
      <c r="I59" s="40"/>
      <c r="J59" s="40">
        <f t="shared" si="56"/>
        <v>0</v>
      </c>
      <c r="K59" s="40"/>
      <c r="L59" s="40"/>
      <c r="M59" s="40">
        <f t="shared" si="57"/>
        <v>0</v>
      </c>
      <c r="N59" s="40"/>
      <c r="O59" s="40"/>
      <c r="P59" s="40">
        <f t="shared" ref="P59" si="83">N59-O59</f>
        <v>0</v>
      </c>
      <c r="Q59" s="40"/>
      <c r="R59" s="40"/>
      <c r="S59" s="40">
        <f t="shared" ref="S59" si="84">Q59-R59</f>
        <v>0</v>
      </c>
    </row>
    <row r="60" spans="1:19" s="36" customFormat="1" ht="18" customHeight="1" x14ac:dyDescent="0.2">
      <c r="A60" s="32"/>
      <c r="B60" s="33" t="s">
        <v>301</v>
      </c>
      <c r="C60" s="34" t="s">
        <v>302</v>
      </c>
      <c r="D60" s="34" t="s">
        <v>303</v>
      </c>
      <c r="E60" s="35">
        <f t="shared" ref="E60:K60" si="85">E61+E63+E64+E65</f>
        <v>3030000</v>
      </c>
      <c r="F60" s="35">
        <f t="shared" ref="F60:G60" si="86">F61+F63+F64+F65</f>
        <v>3030000</v>
      </c>
      <c r="G60" s="35">
        <f t="shared" si="86"/>
        <v>0</v>
      </c>
      <c r="H60" s="35">
        <f t="shared" si="85"/>
        <v>0</v>
      </c>
      <c r="I60" s="35">
        <f t="shared" ref="I60:J60" si="87">I61+I63+I64+I65</f>
        <v>0</v>
      </c>
      <c r="J60" s="35">
        <f t="shared" si="87"/>
        <v>0</v>
      </c>
      <c r="K60" s="35">
        <f t="shared" si="85"/>
        <v>3030000</v>
      </c>
      <c r="L60" s="35">
        <f t="shared" ref="L60:M60" si="88">L61+L63+L64+L65</f>
        <v>3030000</v>
      </c>
      <c r="M60" s="35">
        <f t="shared" si="88"/>
        <v>0</v>
      </c>
      <c r="N60" s="35">
        <f t="shared" ref="N60:O60" si="89">N61+N63+N64+N65</f>
        <v>0</v>
      </c>
      <c r="O60" s="35">
        <f t="shared" si="89"/>
        <v>0</v>
      </c>
      <c r="P60" s="35">
        <f t="shared" ref="P60" si="90">P61+P63+P64+P65</f>
        <v>0</v>
      </c>
      <c r="Q60" s="35">
        <f>Q61+Q63+Q64+Q65</f>
        <v>0</v>
      </c>
      <c r="R60" s="35">
        <f>R61+R63+R64+R65</f>
        <v>0</v>
      </c>
      <c r="S60" s="35">
        <f t="shared" ref="S60" si="91">S61+S63+S64+S65</f>
        <v>0</v>
      </c>
    </row>
    <row r="61" spans="1:19" s="41" customFormat="1" ht="48" customHeight="1" x14ac:dyDescent="0.2">
      <c r="A61" s="37"/>
      <c r="B61" s="38" t="s">
        <v>304</v>
      </c>
      <c r="C61" s="39" t="s">
        <v>305</v>
      </c>
      <c r="D61" s="39" t="s">
        <v>306</v>
      </c>
      <c r="E61" s="40">
        <f t="shared" ref="E61:S61" si="92">E62</f>
        <v>0</v>
      </c>
      <c r="F61" s="40">
        <f t="shared" si="92"/>
        <v>0</v>
      </c>
      <c r="G61" s="40">
        <f t="shared" si="92"/>
        <v>0</v>
      </c>
      <c r="H61" s="40">
        <f t="shared" si="92"/>
        <v>0</v>
      </c>
      <c r="I61" s="40">
        <f t="shared" si="92"/>
        <v>0</v>
      </c>
      <c r="J61" s="40">
        <f t="shared" si="92"/>
        <v>0</v>
      </c>
      <c r="K61" s="40">
        <f t="shared" si="92"/>
        <v>0</v>
      </c>
      <c r="L61" s="40">
        <f t="shared" si="92"/>
        <v>0</v>
      </c>
      <c r="M61" s="40">
        <f t="shared" si="92"/>
        <v>0</v>
      </c>
      <c r="N61" s="40">
        <f t="shared" si="92"/>
        <v>0</v>
      </c>
      <c r="O61" s="40">
        <f t="shared" si="92"/>
        <v>0</v>
      </c>
      <c r="P61" s="40">
        <f t="shared" si="92"/>
        <v>0</v>
      </c>
      <c r="Q61" s="40">
        <f t="shared" si="92"/>
        <v>0</v>
      </c>
      <c r="R61" s="40">
        <f t="shared" si="92"/>
        <v>0</v>
      </c>
      <c r="S61" s="40">
        <f t="shared" si="92"/>
        <v>0</v>
      </c>
    </row>
    <row r="62" spans="1:19" s="41" customFormat="1" ht="55.5" customHeight="1" x14ac:dyDescent="0.2">
      <c r="A62" s="37"/>
      <c r="B62" s="38" t="s">
        <v>307</v>
      </c>
      <c r="C62" s="39" t="s">
        <v>308</v>
      </c>
      <c r="D62" s="39" t="s">
        <v>309</v>
      </c>
      <c r="E62" s="40">
        <f>H62+K62+N62</f>
        <v>0</v>
      </c>
      <c r="F62" s="40">
        <f t="shared" ref="F62:F65" si="93">I62+L62+O62</f>
        <v>0</v>
      </c>
      <c r="G62" s="40">
        <f t="shared" ref="G62:G65" si="94">E62-F62</f>
        <v>0</v>
      </c>
      <c r="H62" s="40"/>
      <c r="I62" s="40"/>
      <c r="J62" s="40">
        <f t="shared" ref="J62:J65" si="95">H62-I62</f>
        <v>0</v>
      </c>
      <c r="K62" s="40"/>
      <c r="L62" s="40"/>
      <c r="M62" s="40">
        <f t="shared" ref="M62:M65" si="96">K62-L62</f>
        <v>0</v>
      </c>
      <c r="N62" s="40"/>
      <c r="O62" s="40"/>
      <c r="P62" s="40">
        <f t="shared" ref="P62:P65" si="97">N62-O62</f>
        <v>0</v>
      </c>
      <c r="Q62" s="40"/>
      <c r="R62" s="40"/>
      <c r="S62" s="40">
        <f t="shared" ref="S62:S65" si="98">Q62-R62</f>
        <v>0</v>
      </c>
    </row>
    <row r="63" spans="1:19" s="41" customFormat="1" ht="13.5" customHeight="1" x14ac:dyDescent="0.2">
      <c r="A63" s="37"/>
      <c r="B63" s="38" t="s">
        <v>310</v>
      </c>
      <c r="C63" s="39" t="s">
        <v>311</v>
      </c>
      <c r="D63" s="39" t="s">
        <v>312</v>
      </c>
      <c r="E63" s="40">
        <f>H63+K63+N63</f>
        <v>3030000</v>
      </c>
      <c r="F63" s="40">
        <f t="shared" si="93"/>
        <v>3030000</v>
      </c>
      <c r="G63" s="40">
        <f t="shared" si="94"/>
        <v>0</v>
      </c>
      <c r="H63" s="40"/>
      <c r="I63" s="40"/>
      <c r="J63" s="40">
        <f t="shared" si="95"/>
        <v>0</v>
      </c>
      <c r="K63" s="40">
        <v>3030000</v>
      </c>
      <c r="L63" s="40">
        <v>3030000</v>
      </c>
      <c r="M63" s="40">
        <f t="shared" si="96"/>
        <v>0</v>
      </c>
      <c r="N63" s="40"/>
      <c r="O63" s="40"/>
      <c r="P63" s="40">
        <f t="shared" si="97"/>
        <v>0</v>
      </c>
      <c r="Q63" s="40"/>
      <c r="R63" s="40"/>
      <c r="S63" s="40">
        <f t="shared" si="98"/>
        <v>0</v>
      </c>
    </row>
    <row r="64" spans="1:19" s="41" customFormat="1" ht="13.5" customHeight="1" x14ac:dyDescent="0.2">
      <c r="A64" s="37"/>
      <c r="B64" s="38" t="s">
        <v>313</v>
      </c>
      <c r="C64" s="39" t="s">
        <v>314</v>
      </c>
      <c r="D64" s="39" t="s">
        <v>315</v>
      </c>
      <c r="E64" s="40">
        <f>H64+K64+N64</f>
        <v>0</v>
      </c>
      <c r="F64" s="40">
        <f t="shared" si="93"/>
        <v>0</v>
      </c>
      <c r="G64" s="40">
        <f t="shared" si="94"/>
        <v>0</v>
      </c>
      <c r="H64" s="40"/>
      <c r="I64" s="40"/>
      <c r="J64" s="40">
        <f t="shared" si="95"/>
        <v>0</v>
      </c>
      <c r="K64" s="40"/>
      <c r="L64" s="40"/>
      <c r="M64" s="40">
        <f t="shared" si="96"/>
        <v>0</v>
      </c>
      <c r="N64" s="40"/>
      <c r="O64" s="40"/>
      <c r="P64" s="40">
        <f t="shared" si="97"/>
        <v>0</v>
      </c>
      <c r="Q64" s="40"/>
      <c r="R64" s="40"/>
      <c r="S64" s="40">
        <f t="shared" si="98"/>
        <v>0</v>
      </c>
    </row>
    <row r="65" spans="1:19" s="41" customFormat="1" ht="13.5" customHeight="1" x14ac:dyDescent="0.2">
      <c r="A65" s="37"/>
      <c r="B65" s="38" t="s">
        <v>316</v>
      </c>
      <c r="C65" s="39" t="s">
        <v>317</v>
      </c>
      <c r="D65" s="39" t="s">
        <v>318</v>
      </c>
      <c r="E65" s="40">
        <f>H65+K65+N65</f>
        <v>0</v>
      </c>
      <c r="F65" s="40">
        <f t="shared" si="93"/>
        <v>0</v>
      </c>
      <c r="G65" s="40">
        <f t="shared" si="94"/>
        <v>0</v>
      </c>
      <c r="H65" s="40"/>
      <c r="I65" s="40"/>
      <c r="J65" s="40">
        <f t="shared" si="95"/>
        <v>0</v>
      </c>
      <c r="K65" s="40"/>
      <c r="L65" s="40"/>
      <c r="M65" s="40">
        <f t="shared" si="96"/>
        <v>0</v>
      </c>
      <c r="N65" s="40"/>
      <c r="O65" s="40"/>
      <c r="P65" s="40">
        <f t="shared" si="97"/>
        <v>0</v>
      </c>
      <c r="Q65" s="40"/>
      <c r="R65" s="40"/>
      <c r="S65" s="40">
        <f t="shared" si="98"/>
        <v>0</v>
      </c>
    </row>
    <row r="66" spans="1:19" s="36" customFormat="1" ht="13.5" customHeight="1" x14ac:dyDescent="0.2">
      <c r="A66" s="32"/>
      <c r="B66" s="33" t="s">
        <v>319</v>
      </c>
      <c r="C66" s="34" t="s">
        <v>320</v>
      </c>
      <c r="D66" s="34" t="s">
        <v>321</v>
      </c>
      <c r="E66" s="35">
        <f t="shared" ref="E66:K66" si="99">E67+E69+E73</f>
        <v>118790.85</v>
      </c>
      <c r="F66" s="35">
        <f t="shared" ref="F66:G66" si="100">F67+F69+F73</f>
        <v>118790.85</v>
      </c>
      <c r="G66" s="35">
        <f t="shared" si="100"/>
        <v>0</v>
      </c>
      <c r="H66" s="35">
        <f>H67+H69+H73</f>
        <v>0</v>
      </c>
      <c r="I66" s="35">
        <f>I67+I69+I73</f>
        <v>0</v>
      </c>
      <c r="J66" s="35">
        <f>J67+J69+J73</f>
        <v>0</v>
      </c>
      <c r="K66" s="35">
        <f t="shared" si="99"/>
        <v>0</v>
      </c>
      <c r="L66" s="35">
        <f t="shared" ref="L66" si="101">L67+L69+L73</f>
        <v>0</v>
      </c>
      <c r="M66" s="35">
        <f>M67+M69+M73</f>
        <v>0</v>
      </c>
      <c r="N66" s="35">
        <f t="shared" ref="N66:O66" si="102">N67+N69+N73</f>
        <v>118790.85</v>
      </c>
      <c r="O66" s="35">
        <f t="shared" si="102"/>
        <v>118790.85</v>
      </c>
      <c r="P66" s="35">
        <f t="shared" ref="P66" si="103">P67+P69+P73</f>
        <v>0</v>
      </c>
      <c r="Q66" s="35">
        <f>Q67+Q69+Q73</f>
        <v>0</v>
      </c>
      <c r="R66" s="35">
        <f>R67+R69+R73</f>
        <v>0</v>
      </c>
      <c r="S66" s="35">
        <f t="shared" ref="S66" si="104">S67+S69+S73</f>
        <v>0</v>
      </c>
    </row>
    <row r="67" spans="1:19" s="41" customFormat="1" ht="13.5" customHeight="1" x14ac:dyDescent="0.2">
      <c r="A67" s="37"/>
      <c r="B67" s="38" t="s">
        <v>322</v>
      </c>
      <c r="C67" s="39" t="s">
        <v>323</v>
      </c>
      <c r="D67" s="39" t="s">
        <v>324</v>
      </c>
      <c r="E67" s="40">
        <f t="shared" ref="E67:S67" si="105">E68</f>
        <v>0</v>
      </c>
      <c r="F67" s="40">
        <f t="shared" si="105"/>
        <v>0</v>
      </c>
      <c r="G67" s="40">
        <f t="shared" si="105"/>
        <v>0</v>
      </c>
      <c r="H67" s="40">
        <f t="shared" si="105"/>
        <v>0</v>
      </c>
      <c r="I67" s="40">
        <f t="shared" si="105"/>
        <v>0</v>
      </c>
      <c r="J67" s="40">
        <f t="shared" si="105"/>
        <v>0</v>
      </c>
      <c r="K67" s="40">
        <f t="shared" si="105"/>
        <v>0</v>
      </c>
      <c r="L67" s="40">
        <f t="shared" si="105"/>
        <v>0</v>
      </c>
      <c r="M67" s="40">
        <f t="shared" si="105"/>
        <v>0</v>
      </c>
      <c r="N67" s="40">
        <f t="shared" si="105"/>
        <v>0</v>
      </c>
      <c r="O67" s="40">
        <f t="shared" si="105"/>
        <v>0</v>
      </c>
      <c r="P67" s="40">
        <f t="shared" si="105"/>
        <v>0</v>
      </c>
      <c r="Q67" s="40">
        <f t="shared" si="105"/>
        <v>0</v>
      </c>
      <c r="R67" s="40">
        <f t="shared" si="105"/>
        <v>0</v>
      </c>
      <c r="S67" s="40">
        <f t="shared" si="105"/>
        <v>0</v>
      </c>
    </row>
    <row r="68" spans="1:19" s="41" customFormat="1" ht="61.5" customHeight="1" x14ac:dyDescent="0.2">
      <c r="A68" s="37"/>
      <c r="B68" s="38" t="s">
        <v>325</v>
      </c>
      <c r="C68" s="39" t="s">
        <v>326</v>
      </c>
      <c r="D68" s="39" t="s">
        <v>327</v>
      </c>
      <c r="E68" s="40">
        <f>H68+K68+N68</f>
        <v>0</v>
      </c>
      <c r="F68" s="40">
        <f t="shared" ref="F68" si="106">I68+L68+O68</f>
        <v>0</v>
      </c>
      <c r="G68" s="40">
        <f t="shared" ref="G68" si="107">E68-F68</f>
        <v>0</v>
      </c>
      <c r="H68" s="40"/>
      <c r="I68" s="40"/>
      <c r="J68" s="40">
        <f t="shared" ref="J68" si="108">H68-I68</f>
        <v>0</v>
      </c>
      <c r="K68" s="40"/>
      <c r="L68" s="40"/>
      <c r="M68" s="40">
        <f t="shared" ref="M68" si="109">K68-L68</f>
        <v>0</v>
      </c>
      <c r="N68" s="40"/>
      <c r="O68" s="40"/>
      <c r="P68" s="40">
        <f t="shared" ref="P68" si="110">N68-O68</f>
        <v>0</v>
      </c>
      <c r="Q68" s="40"/>
      <c r="R68" s="40"/>
      <c r="S68" s="40">
        <f t="shared" ref="S68" si="111">Q68-R68</f>
        <v>0</v>
      </c>
    </row>
    <row r="69" spans="1:19" s="41" customFormat="1" ht="21" customHeight="1" x14ac:dyDescent="0.2">
      <c r="A69" s="37"/>
      <c r="B69" s="38" t="s">
        <v>328</v>
      </c>
      <c r="C69" s="39" t="s">
        <v>329</v>
      </c>
      <c r="D69" s="39" t="s">
        <v>330</v>
      </c>
      <c r="E69" s="40">
        <f t="shared" ref="E69:Q69" si="112">E70+E71+E72</f>
        <v>118790.85</v>
      </c>
      <c r="F69" s="40">
        <f t="shared" ref="F69:G69" si="113">F70+F71+F72</f>
        <v>118790.85</v>
      </c>
      <c r="G69" s="40">
        <f t="shared" si="113"/>
        <v>0</v>
      </c>
      <c r="H69" s="40">
        <f t="shared" si="112"/>
        <v>0</v>
      </c>
      <c r="I69" s="40">
        <f t="shared" ref="I69:J69" si="114">I70+I71+I72</f>
        <v>0</v>
      </c>
      <c r="J69" s="40">
        <f t="shared" si="114"/>
        <v>0</v>
      </c>
      <c r="K69" s="40">
        <f t="shared" si="112"/>
        <v>0</v>
      </c>
      <c r="L69" s="40">
        <f t="shared" ref="L69:M69" si="115">L70+L71+L72</f>
        <v>0</v>
      </c>
      <c r="M69" s="40">
        <f t="shared" si="115"/>
        <v>0</v>
      </c>
      <c r="N69" s="40">
        <f t="shared" ref="N69:O69" si="116">N70+N71+N72</f>
        <v>118790.85</v>
      </c>
      <c r="O69" s="40">
        <f t="shared" si="116"/>
        <v>118790.85</v>
      </c>
      <c r="P69" s="40">
        <f t="shared" ref="P69" si="117">P70+P71+P72</f>
        <v>0</v>
      </c>
      <c r="Q69" s="40">
        <f t="shared" si="112"/>
        <v>0</v>
      </c>
      <c r="R69" s="40">
        <f t="shared" ref="R69:S69" si="118">R70+R71+R72</f>
        <v>0</v>
      </c>
      <c r="S69" s="40">
        <f t="shared" si="118"/>
        <v>0</v>
      </c>
    </row>
    <row r="70" spans="1:19" s="41" customFormat="1" ht="29.25" customHeight="1" x14ac:dyDescent="0.2">
      <c r="A70" s="37"/>
      <c r="B70" s="38" t="s">
        <v>331</v>
      </c>
      <c r="C70" s="39" t="s">
        <v>332</v>
      </c>
      <c r="D70" s="39" t="s">
        <v>333</v>
      </c>
      <c r="E70" s="40">
        <f>H70+K70+N70</f>
        <v>20369</v>
      </c>
      <c r="F70" s="40">
        <f t="shared" ref="F70:F72" si="119">I70+L70+O70</f>
        <v>20369</v>
      </c>
      <c r="G70" s="40">
        <f t="shared" ref="G70:G72" si="120">E70-F70</f>
        <v>0</v>
      </c>
      <c r="H70" s="40"/>
      <c r="I70" s="40"/>
      <c r="J70" s="40">
        <f t="shared" ref="J70:J72" si="121">H70-I70</f>
        <v>0</v>
      </c>
      <c r="K70" s="40"/>
      <c r="L70" s="40"/>
      <c r="M70" s="40">
        <f t="shared" ref="M70:M72" si="122">K70-L70</f>
        <v>0</v>
      </c>
      <c r="N70" s="40">
        <v>20369</v>
      </c>
      <c r="O70" s="40">
        <v>20369</v>
      </c>
      <c r="P70" s="40">
        <f t="shared" ref="P70:P72" si="123">N70-O70</f>
        <v>0</v>
      </c>
      <c r="Q70" s="40"/>
      <c r="R70" s="40"/>
      <c r="S70" s="40">
        <f t="shared" ref="S70:S72" si="124">Q70-R70</f>
        <v>0</v>
      </c>
    </row>
    <row r="71" spans="1:19" s="41" customFormat="1" ht="15" customHeight="1" x14ac:dyDescent="0.2">
      <c r="A71" s="37"/>
      <c r="B71" s="38" t="s">
        <v>334</v>
      </c>
      <c r="C71" s="39" t="s">
        <v>335</v>
      </c>
      <c r="D71" s="39" t="s">
        <v>336</v>
      </c>
      <c r="E71" s="40">
        <f>H71+K71+N71</f>
        <v>29432</v>
      </c>
      <c r="F71" s="40">
        <f t="shared" si="119"/>
        <v>29432</v>
      </c>
      <c r="G71" s="40">
        <f t="shared" si="120"/>
        <v>0</v>
      </c>
      <c r="H71" s="40"/>
      <c r="I71" s="40"/>
      <c r="J71" s="40">
        <f t="shared" si="121"/>
        <v>0</v>
      </c>
      <c r="K71" s="40"/>
      <c r="L71" s="40"/>
      <c r="M71" s="40">
        <f t="shared" si="122"/>
        <v>0</v>
      </c>
      <c r="N71" s="40">
        <v>29432</v>
      </c>
      <c r="O71" s="40">
        <v>29432</v>
      </c>
      <c r="P71" s="40">
        <f t="shared" si="123"/>
        <v>0</v>
      </c>
      <c r="Q71" s="40"/>
      <c r="R71" s="40"/>
      <c r="S71" s="40">
        <f t="shared" si="124"/>
        <v>0</v>
      </c>
    </row>
    <row r="72" spans="1:19" s="41" customFormat="1" ht="14.25" customHeight="1" x14ac:dyDescent="0.2">
      <c r="A72" s="37"/>
      <c r="B72" s="38" t="s">
        <v>337</v>
      </c>
      <c r="C72" s="39" t="s">
        <v>338</v>
      </c>
      <c r="D72" s="39" t="s">
        <v>339</v>
      </c>
      <c r="E72" s="40">
        <f>H72+K72+N72</f>
        <v>68989.850000000006</v>
      </c>
      <c r="F72" s="40">
        <f t="shared" si="119"/>
        <v>68989.850000000006</v>
      </c>
      <c r="G72" s="40">
        <f t="shared" si="120"/>
        <v>0</v>
      </c>
      <c r="H72" s="40"/>
      <c r="I72" s="40"/>
      <c r="J72" s="40">
        <f t="shared" si="121"/>
        <v>0</v>
      </c>
      <c r="K72" s="40"/>
      <c r="L72" s="40"/>
      <c r="M72" s="40">
        <f t="shared" si="122"/>
        <v>0</v>
      </c>
      <c r="N72" s="40">
        <v>68989.850000000006</v>
      </c>
      <c r="O72" s="40">
        <v>68989.850000000006</v>
      </c>
      <c r="P72" s="40">
        <f t="shared" si="123"/>
        <v>0</v>
      </c>
      <c r="Q72" s="40"/>
      <c r="R72" s="40"/>
      <c r="S72" s="40">
        <f t="shared" si="124"/>
        <v>0</v>
      </c>
    </row>
    <row r="73" spans="1:19" s="41" customFormat="1" ht="39.75" customHeight="1" x14ac:dyDescent="0.2">
      <c r="A73" s="37"/>
      <c r="B73" s="38" t="s">
        <v>340</v>
      </c>
      <c r="C73" s="39" t="s">
        <v>341</v>
      </c>
      <c r="D73" s="39" t="s">
        <v>342</v>
      </c>
      <c r="E73" s="40">
        <f t="shared" ref="E73:S73" si="125">E74</f>
        <v>0</v>
      </c>
      <c r="F73" s="40">
        <f t="shared" si="125"/>
        <v>0</v>
      </c>
      <c r="G73" s="40">
        <f t="shared" si="125"/>
        <v>0</v>
      </c>
      <c r="H73" s="40">
        <f t="shared" si="125"/>
        <v>0</v>
      </c>
      <c r="I73" s="40">
        <f t="shared" si="125"/>
        <v>0</v>
      </c>
      <c r="J73" s="40">
        <f t="shared" si="125"/>
        <v>0</v>
      </c>
      <c r="K73" s="40">
        <f t="shared" si="125"/>
        <v>0</v>
      </c>
      <c r="L73" s="40">
        <f t="shared" si="125"/>
        <v>0</v>
      </c>
      <c r="M73" s="40">
        <f t="shared" si="125"/>
        <v>0</v>
      </c>
      <c r="N73" s="40">
        <f t="shared" si="125"/>
        <v>0</v>
      </c>
      <c r="O73" s="40">
        <f t="shared" si="125"/>
        <v>0</v>
      </c>
      <c r="P73" s="40">
        <f t="shared" si="125"/>
        <v>0</v>
      </c>
      <c r="Q73" s="40">
        <f t="shared" si="125"/>
        <v>0</v>
      </c>
      <c r="R73" s="40">
        <f t="shared" si="125"/>
        <v>0</v>
      </c>
      <c r="S73" s="40">
        <f t="shared" si="125"/>
        <v>0</v>
      </c>
    </row>
    <row r="74" spans="1:19" s="41" customFormat="1" ht="28.5" customHeight="1" x14ac:dyDescent="0.2">
      <c r="A74" s="37"/>
      <c r="B74" s="38" t="s">
        <v>343</v>
      </c>
      <c r="C74" s="39" t="s">
        <v>344</v>
      </c>
      <c r="D74" s="39" t="s">
        <v>345</v>
      </c>
      <c r="E74" s="40">
        <f>H74+K74+N74</f>
        <v>0</v>
      </c>
      <c r="F74" s="40">
        <f t="shared" ref="F74" si="126">I74+L74+O74</f>
        <v>0</v>
      </c>
      <c r="G74" s="40">
        <f t="shared" ref="G74" si="127">E74-F74</f>
        <v>0</v>
      </c>
      <c r="H74" s="40"/>
      <c r="I74" s="40"/>
      <c r="J74" s="40">
        <f t="shared" ref="J74" si="128">H74-I74</f>
        <v>0</v>
      </c>
      <c r="K74" s="40"/>
      <c r="L74" s="40"/>
      <c r="M74" s="40">
        <f t="shared" ref="M74" si="129">K74-L74</f>
        <v>0</v>
      </c>
      <c r="N74" s="40"/>
      <c r="O74" s="40"/>
      <c r="P74" s="40">
        <f t="shared" ref="P74" si="130">N74-O74</f>
        <v>0</v>
      </c>
      <c r="Q74" s="40"/>
      <c r="R74" s="40"/>
      <c r="S74" s="40">
        <f t="shared" ref="S74" si="131">Q74-R74</f>
        <v>0</v>
      </c>
    </row>
    <row r="75" spans="1:19" s="36" customFormat="1" ht="39.75" customHeight="1" x14ac:dyDescent="0.2">
      <c r="A75" s="32"/>
      <c r="B75" s="33" t="s">
        <v>346</v>
      </c>
      <c r="C75" s="34" t="s">
        <v>347</v>
      </c>
      <c r="D75" s="34" t="s">
        <v>348</v>
      </c>
      <c r="E75" s="35">
        <f t="shared" ref="E75:K75" si="132">E76+E77</f>
        <v>0</v>
      </c>
      <c r="F75" s="35">
        <f t="shared" ref="F75:G75" si="133">F76+F77</f>
        <v>0</v>
      </c>
      <c r="G75" s="35">
        <f t="shared" si="133"/>
        <v>0</v>
      </c>
      <c r="H75" s="35">
        <f t="shared" si="132"/>
        <v>0</v>
      </c>
      <c r="I75" s="35">
        <f t="shared" ref="I75:J75" si="134">I76+I77</f>
        <v>0</v>
      </c>
      <c r="J75" s="35">
        <f t="shared" si="134"/>
        <v>0</v>
      </c>
      <c r="K75" s="35">
        <f t="shared" si="132"/>
        <v>0</v>
      </c>
      <c r="L75" s="35">
        <f t="shared" ref="L75:M75" si="135">L76+L77</f>
        <v>0</v>
      </c>
      <c r="M75" s="35">
        <f t="shared" si="135"/>
        <v>0</v>
      </c>
      <c r="N75" s="35">
        <f t="shared" ref="N75:O75" si="136">N76+N77</f>
        <v>0</v>
      </c>
      <c r="O75" s="35">
        <f t="shared" si="136"/>
        <v>0</v>
      </c>
      <c r="P75" s="35">
        <f t="shared" ref="P75" si="137">P76+P77</f>
        <v>0</v>
      </c>
      <c r="Q75" s="35">
        <f>Q76+Q77</f>
        <v>0</v>
      </c>
      <c r="R75" s="35">
        <f>R76+R77</f>
        <v>0</v>
      </c>
      <c r="S75" s="35">
        <f t="shared" ref="S75" si="138">S76+S77</f>
        <v>0</v>
      </c>
    </row>
    <row r="76" spans="1:19" s="41" customFormat="1" ht="64.5" customHeight="1" x14ac:dyDescent="0.2">
      <c r="A76" s="37"/>
      <c r="B76" s="38" t="s">
        <v>349</v>
      </c>
      <c r="C76" s="39" t="s">
        <v>350</v>
      </c>
      <c r="D76" s="39" t="s">
        <v>351</v>
      </c>
      <c r="E76" s="40">
        <f>H76+K76+N76</f>
        <v>0</v>
      </c>
      <c r="F76" s="40">
        <f t="shared" ref="F76:F77" si="139">I76+L76+O76</f>
        <v>0</v>
      </c>
      <c r="G76" s="40">
        <f t="shared" ref="G76:G77" si="140">E76-F76</f>
        <v>0</v>
      </c>
      <c r="H76" s="40"/>
      <c r="I76" s="40"/>
      <c r="J76" s="40">
        <f t="shared" ref="J76:J77" si="141">H76-I76</f>
        <v>0</v>
      </c>
      <c r="K76" s="40"/>
      <c r="L76" s="40"/>
      <c r="M76" s="40">
        <f t="shared" ref="M76:M77" si="142">K76-L76</f>
        <v>0</v>
      </c>
      <c r="N76" s="40"/>
      <c r="O76" s="40"/>
      <c r="P76" s="40">
        <f t="shared" ref="P76:P77" si="143">N76-O76</f>
        <v>0</v>
      </c>
      <c r="Q76" s="40"/>
      <c r="R76" s="40"/>
      <c r="S76" s="40">
        <f t="shared" ref="S76:S77" si="144">Q76-R76</f>
        <v>0</v>
      </c>
    </row>
    <row r="77" spans="1:19" s="41" customFormat="1" ht="52.5" customHeight="1" x14ac:dyDescent="0.2">
      <c r="A77" s="37"/>
      <c r="B77" s="38" t="s">
        <v>352</v>
      </c>
      <c r="C77" s="39" t="s">
        <v>353</v>
      </c>
      <c r="D77" s="39" t="s">
        <v>354</v>
      </c>
      <c r="E77" s="40">
        <f>H77+K77+N77</f>
        <v>0</v>
      </c>
      <c r="F77" s="40">
        <f t="shared" si="139"/>
        <v>0</v>
      </c>
      <c r="G77" s="40">
        <f t="shared" si="140"/>
        <v>0</v>
      </c>
      <c r="H77" s="40"/>
      <c r="I77" s="40"/>
      <c r="J77" s="40">
        <f t="shared" si="141"/>
        <v>0</v>
      </c>
      <c r="K77" s="40"/>
      <c r="L77" s="40"/>
      <c r="M77" s="40">
        <f t="shared" si="142"/>
        <v>0</v>
      </c>
      <c r="N77" s="40"/>
      <c r="O77" s="40"/>
      <c r="P77" s="40">
        <f t="shared" si="143"/>
        <v>0</v>
      </c>
      <c r="Q77" s="40"/>
      <c r="R77" s="40"/>
      <c r="S77" s="40">
        <f t="shared" si="144"/>
        <v>0</v>
      </c>
    </row>
    <row r="78" spans="1:19" s="36" customFormat="1" ht="13.5" customHeight="1" x14ac:dyDescent="0.2">
      <c r="A78" s="32"/>
      <c r="B78" s="33" t="s">
        <v>355</v>
      </c>
      <c r="C78" s="34" t="s">
        <v>356</v>
      </c>
      <c r="D78" s="34" t="s">
        <v>357</v>
      </c>
      <c r="E78" s="35">
        <f t="shared" ref="E78:K78" si="145">E79+E80+E81</f>
        <v>7555725</v>
      </c>
      <c r="F78" s="35">
        <f t="shared" ref="F78:G78" si="146">F79+F80+F81</f>
        <v>7144771.7299999995</v>
      </c>
      <c r="G78" s="35">
        <f t="shared" si="146"/>
        <v>410953.2699999999</v>
      </c>
      <c r="H78" s="35">
        <f t="shared" si="145"/>
        <v>0</v>
      </c>
      <c r="I78" s="35">
        <f t="shared" ref="I78:J78" si="147">I79+I80+I81</f>
        <v>0</v>
      </c>
      <c r="J78" s="35">
        <f t="shared" si="147"/>
        <v>0</v>
      </c>
      <c r="K78" s="35">
        <f t="shared" si="145"/>
        <v>0</v>
      </c>
      <c r="L78" s="35">
        <f t="shared" ref="L78:M78" si="148">L79+L80+L81</f>
        <v>0</v>
      </c>
      <c r="M78" s="35">
        <f t="shared" si="148"/>
        <v>0</v>
      </c>
      <c r="N78" s="35">
        <f t="shared" ref="N78:O78" si="149">N79+N80+N81</f>
        <v>7555725</v>
      </c>
      <c r="O78" s="35">
        <f t="shared" si="149"/>
        <v>7144771.7299999995</v>
      </c>
      <c r="P78" s="35">
        <f t="shared" ref="P78" si="150">P79+P80+P81</f>
        <v>410953.2699999999</v>
      </c>
      <c r="Q78" s="35">
        <f>Q79+Q80+Q81</f>
        <v>0</v>
      </c>
      <c r="R78" s="35">
        <f>R79+R80+R81</f>
        <v>0</v>
      </c>
      <c r="S78" s="35">
        <f t="shared" ref="S78" si="151">S79+S80+S81</f>
        <v>0</v>
      </c>
    </row>
    <row r="79" spans="1:19" s="41" customFormat="1" ht="39.75" customHeight="1" x14ac:dyDescent="0.2">
      <c r="A79" s="37"/>
      <c r="B79" s="38" t="s">
        <v>358</v>
      </c>
      <c r="C79" s="39" t="s">
        <v>359</v>
      </c>
      <c r="D79" s="39" t="s">
        <v>360</v>
      </c>
      <c r="E79" s="40">
        <f>H79+K79+N79</f>
        <v>0</v>
      </c>
      <c r="F79" s="40">
        <f t="shared" ref="F79:F80" si="152">I79+L79+O79</f>
        <v>0</v>
      </c>
      <c r="G79" s="40">
        <f t="shared" ref="G79:G80" si="153">E79-F79</f>
        <v>0</v>
      </c>
      <c r="H79" s="40"/>
      <c r="I79" s="40"/>
      <c r="J79" s="40">
        <f t="shared" ref="J79:J80" si="154">H79-I79</f>
        <v>0</v>
      </c>
      <c r="K79" s="40"/>
      <c r="L79" s="40"/>
      <c r="M79" s="40">
        <f t="shared" ref="M79:M80" si="155">K79-L79</f>
        <v>0</v>
      </c>
      <c r="N79" s="40"/>
      <c r="O79" s="40"/>
      <c r="P79" s="40">
        <f t="shared" ref="P79:P80" si="156">N79-O79</f>
        <v>0</v>
      </c>
      <c r="Q79" s="40"/>
      <c r="R79" s="40"/>
      <c r="S79" s="40">
        <f t="shared" ref="S79:S80" si="157">Q79-R79</f>
        <v>0</v>
      </c>
    </row>
    <row r="80" spans="1:19" s="41" customFormat="1" ht="39.75" customHeight="1" x14ac:dyDescent="0.2">
      <c r="A80" s="37"/>
      <c r="B80" s="38" t="s">
        <v>361</v>
      </c>
      <c r="C80" s="39" t="s">
        <v>362</v>
      </c>
      <c r="D80" s="39" t="s">
        <v>363</v>
      </c>
      <c r="E80" s="40">
        <f>H80+K80+N80</f>
        <v>0</v>
      </c>
      <c r="F80" s="40">
        <f t="shared" si="152"/>
        <v>0</v>
      </c>
      <c r="G80" s="40">
        <f t="shared" si="153"/>
        <v>0</v>
      </c>
      <c r="H80" s="40"/>
      <c r="I80" s="40"/>
      <c r="J80" s="40">
        <f t="shared" si="154"/>
        <v>0</v>
      </c>
      <c r="K80" s="40"/>
      <c r="L80" s="40"/>
      <c r="M80" s="40">
        <f t="shared" si="155"/>
        <v>0</v>
      </c>
      <c r="N80" s="40"/>
      <c r="O80" s="40"/>
      <c r="P80" s="40">
        <f t="shared" si="156"/>
        <v>0</v>
      </c>
      <c r="Q80" s="40"/>
      <c r="R80" s="40"/>
      <c r="S80" s="40">
        <f t="shared" si="157"/>
        <v>0</v>
      </c>
    </row>
    <row r="81" spans="1:19" s="36" customFormat="1" ht="49.5" customHeight="1" x14ac:dyDescent="0.2">
      <c r="A81" s="32"/>
      <c r="B81" s="33" t="s">
        <v>364</v>
      </c>
      <c r="C81" s="34" t="s">
        <v>365</v>
      </c>
      <c r="D81" s="34" t="s">
        <v>366</v>
      </c>
      <c r="E81" s="35">
        <f t="shared" ref="E81:N81" si="158">E82+E83+E84+E85+E86+E87+E88+E89+E90+E91</f>
        <v>7555725</v>
      </c>
      <c r="F81" s="35">
        <f t="shared" ref="F81:G81" si="159">F82+F83+F84+F85+F86+F87+F88+F89+F90+F91</f>
        <v>7144771.7299999995</v>
      </c>
      <c r="G81" s="35">
        <f t="shared" si="159"/>
        <v>410953.2699999999</v>
      </c>
      <c r="H81" s="35">
        <f t="shared" si="158"/>
        <v>0</v>
      </c>
      <c r="I81" s="35">
        <f t="shared" ref="I81:J81" si="160">I82+I83+I84+I85+I86+I87+I88+I89+I90+I91</f>
        <v>0</v>
      </c>
      <c r="J81" s="35">
        <f t="shared" si="160"/>
        <v>0</v>
      </c>
      <c r="K81" s="35">
        <f t="shared" si="158"/>
        <v>0</v>
      </c>
      <c r="L81" s="35">
        <f t="shared" ref="L81:M81" si="161">L82+L83+L84+L85+L86+L87+L88+L89+L90+L91</f>
        <v>0</v>
      </c>
      <c r="M81" s="35">
        <f t="shared" si="161"/>
        <v>0</v>
      </c>
      <c r="N81" s="35">
        <f t="shared" si="158"/>
        <v>7555725</v>
      </c>
      <c r="O81" s="35">
        <f t="shared" ref="O81:P81" si="162">O82+O83+O84+O85+O86+O87+O88+O89+O90+O91</f>
        <v>7144771.7299999995</v>
      </c>
      <c r="P81" s="35">
        <f t="shared" si="162"/>
        <v>410953.2699999999</v>
      </c>
      <c r="Q81" s="35">
        <f>Q82+Q83+Q84+Q85+Q86+Q87+Q88+Q89+Q90+Q91</f>
        <v>0</v>
      </c>
      <c r="R81" s="35">
        <f>R82+R83+R84+R85+R86+R87+R88+R89+R90+R91</f>
        <v>0</v>
      </c>
      <c r="S81" s="35">
        <f t="shared" ref="S81" si="163">S82+S83+S84+S85+S86+S87+S88+S89+S90+S91</f>
        <v>0</v>
      </c>
    </row>
    <row r="82" spans="1:19" s="41" customFormat="1" ht="26.25" customHeight="1" x14ac:dyDescent="0.2">
      <c r="A82" s="37"/>
      <c r="B82" s="38" t="s">
        <v>367</v>
      </c>
      <c r="C82" s="39" t="s">
        <v>368</v>
      </c>
      <c r="D82" s="39" t="s">
        <v>366</v>
      </c>
      <c r="E82" s="40">
        <f t="shared" ref="E82:E89" si="164">H82+K82+N82</f>
        <v>187785</v>
      </c>
      <c r="F82" s="40">
        <f t="shared" ref="F82:F91" si="165">I82+L82+O82</f>
        <v>176188.55</v>
      </c>
      <c r="G82" s="40">
        <f t="shared" ref="G82:G91" si="166">E82-F82</f>
        <v>11596.450000000012</v>
      </c>
      <c r="H82" s="40"/>
      <c r="I82" s="40"/>
      <c r="J82" s="40">
        <f t="shared" ref="J82:J91" si="167">H82-I82</f>
        <v>0</v>
      </c>
      <c r="K82" s="40"/>
      <c r="L82" s="40"/>
      <c r="M82" s="40">
        <f t="shared" ref="M82:M91" si="168">K82-L82</f>
        <v>0</v>
      </c>
      <c r="N82" s="40">
        <v>187785</v>
      </c>
      <c r="O82" s="40">
        <v>176188.55</v>
      </c>
      <c r="P82" s="40">
        <f t="shared" ref="P82:P93" si="169">N82-O82</f>
        <v>11596.450000000012</v>
      </c>
      <c r="Q82" s="40"/>
      <c r="R82" s="40"/>
      <c r="S82" s="40">
        <f t="shared" ref="S82:S91" si="170">Q82-R82</f>
        <v>0</v>
      </c>
    </row>
    <row r="83" spans="1:19" s="41" customFormat="1" ht="13.5" customHeight="1" x14ac:dyDescent="0.2">
      <c r="A83" s="37"/>
      <c r="B83" s="38" t="s">
        <v>369</v>
      </c>
      <c r="C83" s="39" t="s">
        <v>370</v>
      </c>
      <c r="D83" s="39" t="s">
        <v>366</v>
      </c>
      <c r="E83" s="40">
        <f t="shared" si="164"/>
        <v>10000</v>
      </c>
      <c r="F83" s="40">
        <f t="shared" si="165"/>
        <v>0</v>
      </c>
      <c r="G83" s="40">
        <f t="shared" si="166"/>
        <v>10000</v>
      </c>
      <c r="H83" s="40"/>
      <c r="I83" s="40"/>
      <c r="J83" s="40">
        <f t="shared" si="167"/>
        <v>0</v>
      </c>
      <c r="K83" s="40"/>
      <c r="L83" s="40"/>
      <c r="M83" s="40">
        <f t="shared" si="168"/>
        <v>0</v>
      </c>
      <c r="N83" s="40">
        <v>10000</v>
      </c>
      <c r="O83" s="40"/>
      <c r="P83" s="40">
        <f t="shared" si="169"/>
        <v>10000</v>
      </c>
      <c r="Q83" s="40"/>
      <c r="R83" s="40"/>
      <c r="S83" s="40">
        <f t="shared" si="170"/>
        <v>0</v>
      </c>
    </row>
    <row r="84" spans="1:19" s="41" customFormat="1" ht="13.5" customHeight="1" x14ac:dyDescent="0.2">
      <c r="A84" s="37"/>
      <c r="B84" s="38" t="s">
        <v>371</v>
      </c>
      <c r="C84" s="39" t="s">
        <v>372</v>
      </c>
      <c r="D84" s="39" t="s">
        <v>366</v>
      </c>
      <c r="E84" s="40">
        <f t="shared" si="164"/>
        <v>1807100</v>
      </c>
      <c r="F84" s="40">
        <f t="shared" si="165"/>
        <v>1552303.13</v>
      </c>
      <c r="G84" s="40">
        <f t="shared" si="166"/>
        <v>254796.87000000011</v>
      </c>
      <c r="H84" s="40"/>
      <c r="I84" s="40"/>
      <c r="J84" s="40">
        <f t="shared" si="167"/>
        <v>0</v>
      </c>
      <c r="K84" s="40"/>
      <c r="L84" s="40"/>
      <c r="M84" s="40">
        <f t="shared" si="168"/>
        <v>0</v>
      </c>
      <c r="N84" s="40">
        <v>1807100</v>
      </c>
      <c r="O84" s="40">
        <v>1552303.13</v>
      </c>
      <c r="P84" s="40">
        <f t="shared" si="169"/>
        <v>254796.87000000011</v>
      </c>
      <c r="Q84" s="40"/>
      <c r="R84" s="40"/>
      <c r="S84" s="40">
        <f t="shared" si="170"/>
        <v>0</v>
      </c>
    </row>
    <row r="85" spans="1:19" s="41" customFormat="1" ht="18.75" customHeight="1" x14ac:dyDescent="0.2">
      <c r="A85" s="37"/>
      <c r="B85" s="38" t="s">
        <v>373</v>
      </c>
      <c r="C85" s="39" t="s">
        <v>374</v>
      </c>
      <c r="D85" s="39" t="s">
        <v>366</v>
      </c>
      <c r="E85" s="40">
        <f t="shared" si="164"/>
        <v>890000</v>
      </c>
      <c r="F85" s="40">
        <f t="shared" si="165"/>
        <v>825514.92</v>
      </c>
      <c r="G85" s="40">
        <f t="shared" si="166"/>
        <v>64485.079999999958</v>
      </c>
      <c r="H85" s="40"/>
      <c r="I85" s="40"/>
      <c r="J85" s="40">
        <f t="shared" si="167"/>
        <v>0</v>
      </c>
      <c r="K85" s="40"/>
      <c r="L85" s="40"/>
      <c r="M85" s="40">
        <f t="shared" si="168"/>
        <v>0</v>
      </c>
      <c r="N85" s="40">
        <v>890000</v>
      </c>
      <c r="O85" s="40">
        <v>825514.92</v>
      </c>
      <c r="P85" s="40">
        <f t="shared" si="169"/>
        <v>64485.079999999958</v>
      </c>
      <c r="Q85" s="40"/>
      <c r="R85" s="40"/>
      <c r="S85" s="40">
        <f t="shared" si="170"/>
        <v>0</v>
      </c>
    </row>
    <row r="86" spans="1:19" s="41" customFormat="1" ht="17.25" customHeight="1" x14ac:dyDescent="0.2">
      <c r="A86" s="37"/>
      <c r="B86" s="38" t="s">
        <v>375</v>
      </c>
      <c r="C86" s="39" t="s">
        <v>376</v>
      </c>
      <c r="D86" s="39" t="s">
        <v>366</v>
      </c>
      <c r="E86" s="40">
        <f t="shared" si="164"/>
        <v>2145200</v>
      </c>
      <c r="F86" s="40">
        <f t="shared" si="165"/>
        <v>2098510.83</v>
      </c>
      <c r="G86" s="40">
        <f t="shared" si="166"/>
        <v>46689.169999999925</v>
      </c>
      <c r="H86" s="40"/>
      <c r="I86" s="40"/>
      <c r="J86" s="40">
        <f t="shared" si="167"/>
        <v>0</v>
      </c>
      <c r="K86" s="40"/>
      <c r="L86" s="40"/>
      <c r="M86" s="40">
        <f t="shared" si="168"/>
        <v>0</v>
      </c>
      <c r="N86" s="40">
        <v>2145200</v>
      </c>
      <c r="O86" s="40">
        <v>2098510.83</v>
      </c>
      <c r="P86" s="40">
        <f t="shared" si="169"/>
        <v>46689.169999999925</v>
      </c>
      <c r="Q86" s="40"/>
      <c r="R86" s="40"/>
      <c r="S86" s="40">
        <f t="shared" si="170"/>
        <v>0</v>
      </c>
    </row>
    <row r="87" spans="1:19" s="41" customFormat="1" ht="13.5" customHeight="1" x14ac:dyDescent="0.2">
      <c r="A87" s="37"/>
      <c r="B87" s="38" t="s">
        <v>377</v>
      </c>
      <c r="C87" s="39" t="s">
        <v>378</v>
      </c>
      <c r="D87" s="39" t="s">
        <v>366</v>
      </c>
      <c r="E87" s="40">
        <f t="shared" si="164"/>
        <v>2019640</v>
      </c>
      <c r="F87" s="40">
        <f t="shared" si="165"/>
        <v>2048240.09</v>
      </c>
      <c r="G87" s="40">
        <f t="shared" si="166"/>
        <v>-28600.090000000084</v>
      </c>
      <c r="H87" s="40"/>
      <c r="I87" s="40"/>
      <c r="J87" s="40">
        <f t="shared" si="167"/>
        <v>0</v>
      </c>
      <c r="K87" s="40"/>
      <c r="L87" s="40"/>
      <c r="M87" s="40">
        <f t="shared" si="168"/>
        <v>0</v>
      </c>
      <c r="N87" s="40">
        <v>2019640</v>
      </c>
      <c r="O87" s="40">
        <v>2048240.09</v>
      </c>
      <c r="P87" s="40">
        <f t="shared" si="169"/>
        <v>-28600.090000000084</v>
      </c>
      <c r="Q87" s="40"/>
      <c r="R87" s="40"/>
      <c r="S87" s="40">
        <f t="shared" si="170"/>
        <v>0</v>
      </c>
    </row>
    <row r="88" spans="1:19" s="41" customFormat="1" ht="19.5" customHeight="1" x14ac:dyDescent="0.2">
      <c r="A88" s="37"/>
      <c r="B88" s="38" t="s">
        <v>379</v>
      </c>
      <c r="C88" s="39" t="s">
        <v>380</v>
      </c>
      <c r="D88" s="39" t="s">
        <v>366</v>
      </c>
      <c r="E88" s="40">
        <f t="shared" si="164"/>
        <v>24000</v>
      </c>
      <c r="F88" s="40">
        <f t="shared" si="165"/>
        <v>24000</v>
      </c>
      <c r="G88" s="40">
        <f t="shared" si="166"/>
        <v>0</v>
      </c>
      <c r="H88" s="40"/>
      <c r="I88" s="40"/>
      <c r="J88" s="40">
        <f t="shared" si="167"/>
        <v>0</v>
      </c>
      <c r="K88" s="40"/>
      <c r="L88" s="40"/>
      <c r="M88" s="40">
        <f t="shared" si="168"/>
        <v>0</v>
      </c>
      <c r="N88" s="40">
        <v>24000</v>
      </c>
      <c r="O88" s="40">
        <v>24000</v>
      </c>
      <c r="P88" s="40">
        <f t="shared" si="169"/>
        <v>0</v>
      </c>
      <c r="Q88" s="40"/>
      <c r="R88" s="40"/>
      <c r="S88" s="40">
        <f t="shared" si="170"/>
        <v>0</v>
      </c>
    </row>
    <row r="89" spans="1:19" s="41" customFormat="1" ht="26.25" customHeight="1" x14ac:dyDescent="0.2">
      <c r="A89" s="37"/>
      <c r="B89" s="38" t="s">
        <v>381</v>
      </c>
      <c r="C89" s="39" t="s">
        <v>382</v>
      </c>
      <c r="D89" s="39" t="s">
        <v>366</v>
      </c>
      <c r="E89" s="40">
        <f t="shared" si="164"/>
        <v>0</v>
      </c>
      <c r="F89" s="40">
        <f t="shared" si="165"/>
        <v>0</v>
      </c>
      <c r="G89" s="40">
        <f t="shared" si="166"/>
        <v>0</v>
      </c>
      <c r="H89" s="40"/>
      <c r="I89" s="40"/>
      <c r="J89" s="40">
        <f t="shared" si="167"/>
        <v>0</v>
      </c>
      <c r="K89" s="40"/>
      <c r="L89" s="40"/>
      <c r="M89" s="40">
        <f t="shared" si="168"/>
        <v>0</v>
      </c>
      <c r="N89" s="40"/>
      <c r="O89" s="40"/>
      <c r="P89" s="40">
        <f t="shared" si="169"/>
        <v>0</v>
      </c>
      <c r="Q89" s="40"/>
      <c r="R89" s="40"/>
      <c r="S89" s="40">
        <f t="shared" si="170"/>
        <v>0</v>
      </c>
    </row>
    <row r="90" spans="1:19" s="41" customFormat="1" ht="26.25" customHeight="1" x14ac:dyDescent="0.2">
      <c r="A90" s="37"/>
      <c r="B90" s="38" t="s">
        <v>383</v>
      </c>
      <c r="C90" s="39" t="s">
        <v>384</v>
      </c>
      <c r="D90" s="39" t="s">
        <v>366</v>
      </c>
      <c r="E90" s="40">
        <f>H90+K90+N90</f>
        <v>472000</v>
      </c>
      <c r="F90" s="40">
        <f t="shared" si="165"/>
        <v>420014.21</v>
      </c>
      <c r="G90" s="40">
        <f t="shared" si="166"/>
        <v>51985.789999999979</v>
      </c>
      <c r="H90" s="40"/>
      <c r="I90" s="40"/>
      <c r="J90" s="40">
        <f t="shared" si="167"/>
        <v>0</v>
      </c>
      <c r="K90" s="40"/>
      <c r="L90" s="40"/>
      <c r="M90" s="40">
        <f t="shared" si="168"/>
        <v>0</v>
      </c>
      <c r="N90" s="40">
        <v>472000</v>
      </c>
      <c r="O90" s="40">
        <v>420014.21</v>
      </c>
      <c r="P90" s="40">
        <f t="shared" si="169"/>
        <v>51985.789999999979</v>
      </c>
      <c r="Q90" s="40"/>
      <c r="R90" s="40"/>
      <c r="S90" s="40">
        <f t="shared" si="170"/>
        <v>0</v>
      </c>
    </row>
    <row r="91" spans="1:19" s="41" customFormat="1" ht="40.5" customHeight="1" x14ac:dyDescent="0.2">
      <c r="A91" s="37"/>
      <c r="B91" s="38" t="s">
        <v>364</v>
      </c>
      <c r="C91" s="39"/>
      <c r="D91" s="39" t="s">
        <v>366</v>
      </c>
      <c r="E91" s="40">
        <f>H91+K91+N91</f>
        <v>0</v>
      </c>
      <c r="F91" s="40">
        <f t="shared" si="165"/>
        <v>0</v>
      </c>
      <c r="G91" s="40">
        <f t="shared" si="166"/>
        <v>0</v>
      </c>
      <c r="H91" s="40"/>
      <c r="I91" s="40"/>
      <c r="J91" s="40">
        <f t="shared" si="167"/>
        <v>0</v>
      </c>
      <c r="K91" s="40"/>
      <c r="L91" s="40"/>
      <c r="M91" s="40">
        <f t="shared" si="168"/>
        <v>0</v>
      </c>
      <c r="N91" s="40"/>
      <c r="O91" s="40"/>
      <c r="P91" s="40">
        <f t="shared" si="169"/>
        <v>0</v>
      </c>
      <c r="Q91" s="40"/>
      <c r="R91" s="40"/>
      <c r="S91" s="40">
        <f t="shared" si="170"/>
        <v>0</v>
      </c>
    </row>
    <row r="92" spans="1:19" s="41" customFormat="1" ht="26.25" customHeight="1" x14ac:dyDescent="0.2">
      <c r="A92" s="37"/>
      <c r="B92" s="38" t="s">
        <v>385</v>
      </c>
      <c r="C92" s="39" t="s">
        <v>386</v>
      </c>
      <c r="D92" s="39" t="s">
        <v>387</v>
      </c>
      <c r="E92" s="40" t="s">
        <v>187</v>
      </c>
      <c r="F92" s="40" t="s">
        <v>187</v>
      </c>
      <c r="G92" s="40" t="s">
        <v>187</v>
      </c>
      <c r="H92" s="40" t="s">
        <v>187</v>
      </c>
      <c r="I92" s="40" t="s">
        <v>187</v>
      </c>
      <c r="J92" s="40" t="s">
        <v>187</v>
      </c>
      <c r="K92" s="40" t="s">
        <v>187</v>
      </c>
      <c r="L92" s="40" t="s">
        <v>187</v>
      </c>
      <c r="M92" s="40" t="s">
        <v>187</v>
      </c>
      <c r="N92" s="40"/>
      <c r="O92" s="40"/>
      <c r="P92" s="40">
        <f t="shared" si="169"/>
        <v>0</v>
      </c>
      <c r="Q92" s="40" t="s">
        <v>187</v>
      </c>
      <c r="R92" s="40" t="s">
        <v>187</v>
      </c>
      <c r="S92" s="40" t="s">
        <v>187</v>
      </c>
    </row>
    <row r="93" spans="1:19" s="41" customFormat="1" ht="33.75" customHeight="1" x14ac:dyDescent="0.2">
      <c r="A93" s="37"/>
      <c r="B93" s="38" t="s">
        <v>388</v>
      </c>
      <c r="C93" s="39" t="s">
        <v>389</v>
      </c>
      <c r="D93" s="39" t="s">
        <v>390</v>
      </c>
      <c r="E93" s="40" t="s">
        <v>187</v>
      </c>
      <c r="F93" s="40" t="s">
        <v>187</v>
      </c>
      <c r="G93" s="40" t="s">
        <v>187</v>
      </c>
      <c r="H93" s="40" t="s">
        <v>187</v>
      </c>
      <c r="I93" s="40" t="s">
        <v>187</v>
      </c>
      <c r="J93" s="40" t="s">
        <v>187</v>
      </c>
      <c r="K93" s="40" t="s">
        <v>187</v>
      </c>
      <c r="L93" s="40" t="s">
        <v>187</v>
      </c>
      <c r="M93" s="40" t="s">
        <v>187</v>
      </c>
      <c r="N93" s="40"/>
      <c r="O93" s="40"/>
      <c r="P93" s="40">
        <f t="shared" si="169"/>
        <v>0</v>
      </c>
      <c r="Q93" s="40" t="s">
        <v>187</v>
      </c>
      <c r="R93" s="40" t="s">
        <v>187</v>
      </c>
      <c r="S93" s="40" t="s">
        <v>187</v>
      </c>
    </row>
    <row r="94" spans="1:19" s="36" customFormat="1" ht="25.5" customHeight="1" x14ac:dyDescent="0.2">
      <c r="A94" s="32"/>
      <c r="B94" s="33" t="s">
        <v>391</v>
      </c>
      <c r="C94" s="34" t="s">
        <v>392</v>
      </c>
      <c r="D94" s="34" t="s">
        <v>187</v>
      </c>
      <c r="E94" s="35">
        <f t="shared" ref="E94:K94" si="171">E95+E100+E116</f>
        <v>11723242.239999995</v>
      </c>
      <c r="F94" s="35">
        <f t="shared" ref="F94:G94" si="172">F95+F100+F116</f>
        <v>12738459.299999997</v>
      </c>
      <c r="G94" s="35">
        <f t="shared" si="172"/>
        <v>-1015217.0599999963</v>
      </c>
      <c r="H94" s="35">
        <f t="shared" si="171"/>
        <v>0</v>
      </c>
      <c r="I94" s="35">
        <f t="shared" ref="I94:J94" si="173">I95+I100+I116</f>
        <v>0</v>
      </c>
      <c r="J94" s="35">
        <f t="shared" si="173"/>
        <v>0</v>
      </c>
      <c r="K94" s="35">
        <f t="shared" si="171"/>
        <v>0</v>
      </c>
      <c r="L94" s="35">
        <f t="shared" ref="L94:M94" si="174">L95+L100+L116</f>
        <v>0</v>
      </c>
      <c r="M94" s="35">
        <f t="shared" si="174"/>
        <v>0</v>
      </c>
      <c r="N94" s="35">
        <f>N95+N100+N116</f>
        <v>11723242.239999998</v>
      </c>
      <c r="O94" s="35">
        <f>O95+O100+O116</f>
        <v>12738459.299999993</v>
      </c>
      <c r="P94" s="35">
        <f>P95+P100+P116</f>
        <v>-1015217.0599999963</v>
      </c>
      <c r="Q94" s="35">
        <f>Q95+Q100+Q116</f>
        <v>0</v>
      </c>
      <c r="R94" s="35">
        <f>R95+R100+R116</f>
        <v>0</v>
      </c>
      <c r="S94" s="35">
        <f>S95+S100</f>
        <v>0</v>
      </c>
    </row>
    <row r="95" spans="1:19" s="36" customFormat="1" ht="13.5" customHeight="1" x14ac:dyDescent="0.2">
      <c r="A95" s="32"/>
      <c r="B95" s="33" t="s">
        <v>393</v>
      </c>
      <c r="C95" s="34" t="s">
        <v>394</v>
      </c>
      <c r="D95" s="34" t="s">
        <v>395</v>
      </c>
      <c r="E95" s="35">
        <f t="shared" ref="E95:K95" si="175">E96+E97+E98+E99</f>
        <v>0</v>
      </c>
      <c r="F95" s="35">
        <f t="shared" ref="F95:G95" si="176">F96+F97+F98+F99</f>
        <v>0</v>
      </c>
      <c r="G95" s="35">
        <f t="shared" si="176"/>
        <v>0</v>
      </c>
      <c r="H95" s="35">
        <f t="shared" si="175"/>
        <v>0</v>
      </c>
      <c r="I95" s="35">
        <f t="shared" ref="I95:J95" si="177">I96+I97+I98+I99</f>
        <v>0</v>
      </c>
      <c r="J95" s="35">
        <f t="shared" si="177"/>
        <v>0</v>
      </c>
      <c r="K95" s="35">
        <f t="shared" si="175"/>
        <v>0</v>
      </c>
      <c r="L95" s="35">
        <f t="shared" ref="L95:M95" si="178">L96+L97+L98+L99</f>
        <v>0</v>
      </c>
      <c r="M95" s="35">
        <f t="shared" si="178"/>
        <v>0</v>
      </c>
      <c r="N95" s="35">
        <f t="shared" ref="N95:O95" si="179">N96+N97+N98+N99</f>
        <v>0</v>
      </c>
      <c r="O95" s="35">
        <f t="shared" si="179"/>
        <v>0</v>
      </c>
      <c r="P95" s="35">
        <f t="shared" ref="P95" si="180">P96+P97+P98+P99</f>
        <v>0</v>
      </c>
      <c r="Q95" s="35">
        <f>Q96+Q97+Q98+Q99</f>
        <v>0</v>
      </c>
      <c r="R95" s="35">
        <f>R96+R97+R98+R99</f>
        <v>0</v>
      </c>
      <c r="S95" s="35">
        <f t="shared" ref="S95" si="181">S96+S97+S98+S99</f>
        <v>0</v>
      </c>
    </row>
    <row r="96" spans="1:19" s="41" customFormat="1" ht="26.25" customHeight="1" x14ac:dyDescent="0.2">
      <c r="A96" s="37"/>
      <c r="B96" s="38" t="s">
        <v>396</v>
      </c>
      <c r="C96" s="39" t="s">
        <v>397</v>
      </c>
      <c r="D96" s="39" t="s">
        <v>398</v>
      </c>
      <c r="E96" s="40">
        <f>H96+K96+N96</f>
        <v>0</v>
      </c>
      <c r="F96" s="40">
        <f t="shared" ref="F96:F99" si="182">I96+L96+O96</f>
        <v>0</v>
      </c>
      <c r="G96" s="40">
        <f t="shared" ref="G96:G99" si="183">E96-F96</f>
        <v>0</v>
      </c>
      <c r="H96" s="40"/>
      <c r="I96" s="40"/>
      <c r="J96" s="40">
        <f t="shared" ref="J96:J99" si="184">H96-I96</f>
        <v>0</v>
      </c>
      <c r="K96" s="40"/>
      <c r="L96" s="40"/>
      <c r="M96" s="40">
        <f t="shared" ref="M96:M99" si="185">K96-L96</f>
        <v>0</v>
      </c>
      <c r="N96" s="40"/>
      <c r="O96" s="40"/>
      <c r="P96" s="40">
        <f t="shared" ref="P96:P99" si="186">N96-O96</f>
        <v>0</v>
      </c>
      <c r="Q96" s="40"/>
      <c r="R96" s="40"/>
      <c r="S96" s="40">
        <f t="shared" ref="S96:S99" si="187">Q96-R96</f>
        <v>0</v>
      </c>
    </row>
    <row r="97" spans="1:19" s="41" customFormat="1" ht="27" customHeight="1" x14ac:dyDescent="0.2">
      <c r="A97" s="37"/>
      <c r="B97" s="38" t="s">
        <v>399</v>
      </c>
      <c r="C97" s="39" t="s">
        <v>400</v>
      </c>
      <c r="D97" s="39" t="s">
        <v>401</v>
      </c>
      <c r="E97" s="40">
        <f>H97+K97+N97</f>
        <v>0</v>
      </c>
      <c r="F97" s="40">
        <f t="shared" si="182"/>
        <v>0</v>
      </c>
      <c r="G97" s="40">
        <f t="shared" si="183"/>
        <v>0</v>
      </c>
      <c r="H97" s="40"/>
      <c r="I97" s="40"/>
      <c r="J97" s="40">
        <f t="shared" si="184"/>
        <v>0</v>
      </c>
      <c r="K97" s="40"/>
      <c r="L97" s="40"/>
      <c r="M97" s="40">
        <f t="shared" si="185"/>
        <v>0</v>
      </c>
      <c r="N97" s="40"/>
      <c r="O97" s="40"/>
      <c r="P97" s="40">
        <f t="shared" si="186"/>
        <v>0</v>
      </c>
      <c r="Q97" s="40"/>
      <c r="R97" s="40"/>
      <c r="S97" s="40">
        <f t="shared" si="187"/>
        <v>0</v>
      </c>
    </row>
    <row r="98" spans="1:19" s="41" customFormat="1" ht="26.25" customHeight="1" x14ac:dyDescent="0.2">
      <c r="A98" s="37"/>
      <c r="B98" s="38" t="s">
        <v>402</v>
      </c>
      <c r="C98" s="39" t="s">
        <v>403</v>
      </c>
      <c r="D98" s="39" t="s">
        <v>404</v>
      </c>
      <c r="E98" s="40">
        <f>H98+K98+N98</f>
        <v>0</v>
      </c>
      <c r="F98" s="40">
        <f t="shared" si="182"/>
        <v>0</v>
      </c>
      <c r="G98" s="40">
        <f t="shared" si="183"/>
        <v>0</v>
      </c>
      <c r="H98" s="40"/>
      <c r="I98" s="40"/>
      <c r="J98" s="40">
        <f t="shared" si="184"/>
        <v>0</v>
      </c>
      <c r="K98" s="40"/>
      <c r="L98" s="40"/>
      <c r="M98" s="40">
        <f t="shared" si="185"/>
        <v>0</v>
      </c>
      <c r="N98" s="40"/>
      <c r="O98" s="40"/>
      <c r="P98" s="40">
        <f t="shared" si="186"/>
        <v>0</v>
      </c>
      <c r="Q98" s="40"/>
      <c r="R98" s="40"/>
      <c r="S98" s="40">
        <f t="shared" si="187"/>
        <v>0</v>
      </c>
    </row>
    <row r="99" spans="1:19" s="41" customFormat="1" ht="26.25" customHeight="1" x14ac:dyDescent="0.2">
      <c r="A99" s="37"/>
      <c r="B99" s="38" t="s">
        <v>405</v>
      </c>
      <c r="C99" s="39" t="s">
        <v>406</v>
      </c>
      <c r="D99" s="39" t="s">
        <v>407</v>
      </c>
      <c r="E99" s="40">
        <f>H99+K99+N99</f>
        <v>0</v>
      </c>
      <c r="F99" s="40">
        <f t="shared" si="182"/>
        <v>0</v>
      </c>
      <c r="G99" s="40">
        <f t="shared" si="183"/>
        <v>0</v>
      </c>
      <c r="H99" s="40"/>
      <c r="I99" s="40"/>
      <c r="J99" s="40">
        <f t="shared" si="184"/>
        <v>0</v>
      </c>
      <c r="K99" s="40"/>
      <c r="L99" s="40"/>
      <c r="M99" s="40">
        <f t="shared" si="185"/>
        <v>0</v>
      </c>
      <c r="N99" s="40"/>
      <c r="O99" s="40"/>
      <c r="P99" s="40">
        <f t="shared" si="186"/>
        <v>0</v>
      </c>
      <c r="Q99" s="40"/>
      <c r="R99" s="40"/>
      <c r="S99" s="40">
        <f t="shared" si="187"/>
        <v>0</v>
      </c>
    </row>
    <row r="100" spans="1:19" s="36" customFormat="1" ht="13.5" customHeight="1" x14ac:dyDescent="0.2">
      <c r="A100" s="32"/>
      <c r="B100" s="33" t="s">
        <v>408</v>
      </c>
      <c r="C100" s="34" t="s">
        <v>409</v>
      </c>
      <c r="D100" s="34" t="s">
        <v>410</v>
      </c>
      <c r="E100" s="35">
        <f t="shared" ref="E100:K100" si="188">E101+E102+E103+E104</f>
        <v>4800000</v>
      </c>
      <c r="F100" s="35">
        <f t="shared" ref="F100:G100" si="189">F101+F102+F103+F104</f>
        <v>4201977.46</v>
      </c>
      <c r="G100" s="35">
        <f t="shared" si="189"/>
        <v>598022.54</v>
      </c>
      <c r="H100" s="35">
        <f t="shared" si="188"/>
        <v>0</v>
      </c>
      <c r="I100" s="35">
        <f t="shared" ref="I100:J100" si="190">I101+I102+I103+I104</f>
        <v>0</v>
      </c>
      <c r="J100" s="35">
        <f t="shared" si="190"/>
        <v>0</v>
      </c>
      <c r="K100" s="35">
        <f t="shared" si="188"/>
        <v>0</v>
      </c>
      <c r="L100" s="35">
        <f t="shared" ref="L100:M100" si="191">L101+L102+L103+L104</f>
        <v>0</v>
      </c>
      <c r="M100" s="35">
        <f t="shared" si="191"/>
        <v>0</v>
      </c>
      <c r="N100" s="35">
        <f t="shared" ref="N100:O100" si="192">N101+N102+N103+N104</f>
        <v>4800000</v>
      </c>
      <c r="O100" s="35">
        <f t="shared" si="192"/>
        <v>4201977.46</v>
      </c>
      <c r="P100" s="35">
        <f t="shared" ref="P100" si="193">P101+P102+P103+P104</f>
        <v>598022.54</v>
      </c>
      <c r="Q100" s="35">
        <f>Q101+Q102+Q103+Q104</f>
        <v>0</v>
      </c>
      <c r="R100" s="35">
        <f>R101+R102+R103+R104</f>
        <v>0</v>
      </c>
      <c r="S100" s="35">
        <f t="shared" ref="S100" si="194">S101+S102+S103+S104</f>
        <v>0</v>
      </c>
    </row>
    <row r="101" spans="1:19" s="41" customFormat="1" ht="24" customHeight="1" x14ac:dyDescent="0.2">
      <c r="A101" s="37"/>
      <c r="B101" s="38" t="s">
        <v>411</v>
      </c>
      <c r="C101" s="39" t="s">
        <v>412</v>
      </c>
      <c r="D101" s="39" t="s">
        <v>413</v>
      </c>
      <c r="E101" s="40">
        <f>H101+K101+N101</f>
        <v>4800000</v>
      </c>
      <c r="F101" s="40">
        <f t="shared" ref="F101:F104" si="195">I101+L101+O101</f>
        <v>4201977.46</v>
      </c>
      <c r="G101" s="40">
        <f t="shared" ref="G101:G109" si="196">E101-F101</f>
        <v>598022.54</v>
      </c>
      <c r="H101" s="40"/>
      <c r="I101" s="40"/>
      <c r="J101" s="40">
        <f t="shared" ref="J101:J109" si="197">H101-I101</f>
        <v>0</v>
      </c>
      <c r="K101" s="40"/>
      <c r="L101" s="40"/>
      <c r="M101" s="40">
        <f t="shared" ref="M101:M109" si="198">K101-L101</f>
        <v>0</v>
      </c>
      <c r="N101" s="40">
        <v>4800000</v>
      </c>
      <c r="O101" s="40">
        <v>4201977.46</v>
      </c>
      <c r="P101" s="40">
        <f t="shared" ref="P101:P115" si="199">N101-O101</f>
        <v>598022.54</v>
      </c>
      <c r="Q101" s="40"/>
      <c r="R101" s="40"/>
      <c r="S101" s="40">
        <f t="shared" ref="S101:S115" si="200">Q101-R101</f>
        <v>0</v>
      </c>
    </row>
    <row r="102" spans="1:19" s="41" customFormat="1" ht="39.75" customHeight="1" x14ac:dyDescent="0.2">
      <c r="A102" s="37"/>
      <c r="B102" s="38" t="s">
        <v>414</v>
      </c>
      <c r="C102" s="39" t="s">
        <v>415</v>
      </c>
      <c r="D102" s="39" t="s">
        <v>260</v>
      </c>
      <c r="E102" s="40">
        <f>H102+K102+N102</f>
        <v>0</v>
      </c>
      <c r="F102" s="40">
        <f t="shared" si="195"/>
        <v>0</v>
      </c>
      <c r="G102" s="40">
        <f t="shared" si="196"/>
        <v>0</v>
      </c>
      <c r="H102" s="40"/>
      <c r="I102" s="40"/>
      <c r="J102" s="40">
        <f t="shared" si="197"/>
        <v>0</v>
      </c>
      <c r="K102" s="40"/>
      <c r="L102" s="40"/>
      <c r="M102" s="40">
        <f t="shared" si="198"/>
        <v>0</v>
      </c>
      <c r="N102" s="40"/>
      <c r="O102" s="40"/>
      <c r="P102" s="40">
        <f t="shared" si="199"/>
        <v>0</v>
      </c>
      <c r="Q102" s="40"/>
      <c r="R102" s="40"/>
      <c r="S102" s="40">
        <f t="shared" si="200"/>
        <v>0</v>
      </c>
    </row>
    <row r="103" spans="1:19" s="41" customFormat="1" ht="26.25" customHeight="1" x14ac:dyDescent="0.2">
      <c r="A103" s="37"/>
      <c r="B103" s="38" t="s">
        <v>416</v>
      </c>
      <c r="C103" s="39" t="s">
        <v>417</v>
      </c>
      <c r="D103" s="39" t="s">
        <v>263</v>
      </c>
      <c r="E103" s="40">
        <f>H103+K103+N103</f>
        <v>0</v>
      </c>
      <c r="F103" s="40">
        <f t="shared" si="195"/>
        <v>0</v>
      </c>
      <c r="G103" s="40">
        <f t="shared" si="196"/>
        <v>0</v>
      </c>
      <c r="H103" s="40"/>
      <c r="I103" s="40"/>
      <c r="J103" s="40">
        <f t="shared" si="197"/>
        <v>0</v>
      </c>
      <c r="K103" s="40"/>
      <c r="L103" s="40"/>
      <c r="M103" s="40">
        <f t="shared" si="198"/>
        <v>0</v>
      </c>
      <c r="N103" s="40"/>
      <c r="O103" s="40"/>
      <c r="P103" s="40">
        <f t="shared" si="199"/>
        <v>0</v>
      </c>
      <c r="Q103" s="40"/>
      <c r="R103" s="40"/>
      <c r="S103" s="40">
        <f t="shared" si="200"/>
        <v>0</v>
      </c>
    </row>
    <row r="104" spans="1:19" s="41" customFormat="1" ht="26.25" customHeight="1" x14ac:dyDescent="0.2">
      <c r="A104" s="37"/>
      <c r="B104" s="38" t="s">
        <v>418</v>
      </c>
      <c r="C104" s="39" t="s">
        <v>419</v>
      </c>
      <c r="D104" s="39" t="s">
        <v>420</v>
      </c>
      <c r="E104" s="40">
        <f>H104+K104+N104</f>
        <v>0</v>
      </c>
      <c r="F104" s="40">
        <f t="shared" si="195"/>
        <v>0</v>
      </c>
      <c r="G104" s="40">
        <f t="shared" si="196"/>
        <v>0</v>
      </c>
      <c r="H104" s="40"/>
      <c r="I104" s="40"/>
      <c r="J104" s="40">
        <f t="shared" si="197"/>
        <v>0</v>
      </c>
      <c r="K104" s="40"/>
      <c r="L104" s="40"/>
      <c r="M104" s="40">
        <f t="shared" si="198"/>
        <v>0</v>
      </c>
      <c r="N104" s="40"/>
      <c r="O104" s="40"/>
      <c r="P104" s="40">
        <f t="shared" si="199"/>
        <v>0</v>
      </c>
      <c r="Q104" s="40"/>
      <c r="R104" s="40"/>
      <c r="S104" s="40">
        <f t="shared" si="200"/>
        <v>0</v>
      </c>
    </row>
    <row r="105" spans="1:19" s="41" customFormat="1" ht="26.25" customHeight="1" x14ac:dyDescent="0.2">
      <c r="A105" s="37"/>
      <c r="B105" s="38" t="s">
        <v>421</v>
      </c>
      <c r="C105" s="56" t="s">
        <v>422</v>
      </c>
      <c r="D105" s="56" t="s">
        <v>410</v>
      </c>
      <c r="E105" s="40">
        <f t="shared" ref="E105:E109" si="201">H105+K105+N105</f>
        <v>0</v>
      </c>
      <c r="F105" s="40">
        <f t="shared" ref="F105:F109" si="202">I105+L105+O105</f>
        <v>0</v>
      </c>
      <c r="G105" s="40">
        <f t="shared" si="196"/>
        <v>0</v>
      </c>
      <c r="H105" s="40"/>
      <c r="I105" s="40"/>
      <c r="J105" s="40">
        <f t="shared" si="197"/>
        <v>0</v>
      </c>
      <c r="K105" s="40"/>
      <c r="L105" s="40"/>
      <c r="M105" s="40">
        <f t="shared" si="198"/>
        <v>0</v>
      </c>
      <c r="N105" s="40"/>
      <c r="O105" s="40"/>
      <c r="P105" s="40">
        <f t="shared" si="199"/>
        <v>0</v>
      </c>
      <c r="Q105" s="40"/>
      <c r="R105" s="40"/>
      <c r="S105" s="40">
        <f t="shared" si="200"/>
        <v>0</v>
      </c>
    </row>
    <row r="106" spans="1:19" s="41" customFormat="1" ht="26.25" customHeight="1" x14ac:dyDescent="0.2">
      <c r="A106" s="37"/>
      <c r="B106" s="33" t="s">
        <v>423</v>
      </c>
      <c r="C106" s="42" t="s">
        <v>424</v>
      </c>
      <c r="D106" s="42" t="s">
        <v>425</v>
      </c>
      <c r="E106" s="40">
        <f t="shared" si="201"/>
        <v>0</v>
      </c>
      <c r="F106" s="40">
        <f t="shared" si="202"/>
        <v>0</v>
      </c>
      <c r="G106" s="40">
        <f t="shared" si="196"/>
        <v>0</v>
      </c>
      <c r="H106" s="40"/>
      <c r="I106" s="40"/>
      <c r="J106" s="40">
        <f t="shared" si="197"/>
        <v>0</v>
      </c>
      <c r="K106" s="40"/>
      <c r="L106" s="40"/>
      <c r="M106" s="40">
        <f t="shared" si="198"/>
        <v>0</v>
      </c>
      <c r="N106" s="40"/>
      <c r="O106" s="40"/>
      <c r="P106" s="40">
        <f t="shared" si="199"/>
        <v>0</v>
      </c>
      <c r="Q106" s="40"/>
      <c r="R106" s="40"/>
      <c r="S106" s="40">
        <f t="shared" si="200"/>
        <v>0</v>
      </c>
    </row>
    <row r="107" spans="1:19" s="41" customFormat="1" ht="26.25" customHeight="1" x14ac:dyDescent="0.2">
      <c r="A107" s="37"/>
      <c r="B107" s="38" t="s">
        <v>426</v>
      </c>
      <c r="C107" s="56" t="s">
        <v>287</v>
      </c>
      <c r="D107" s="56" t="s">
        <v>427</v>
      </c>
      <c r="E107" s="40">
        <f t="shared" si="201"/>
        <v>0</v>
      </c>
      <c r="F107" s="40">
        <f t="shared" si="202"/>
        <v>0</v>
      </c>
      <c r="G107" s="40">
        <f t="shared" si="196"/>
        <v>0</v>
      </c>
      <c r="H107" s="40"/>
      <c r="I107" s="40"/>
      <c r="J107" s="40">
        <f t="shared" si="197"/>
        <v>0</v>
      </c>
      <c r="K107" s="40"/>
      <c r="L107" s="40"/>
      <c r="M107" s="40">
        <f t="shared" si="198"/>
        <v>0</v>
      </c>
      <c r="N107" s="40"/>
      <c r="O107" s="40"/>
      <c r="P107" s="40">
        <f t="shared" si="199"/>
        <v>0</v>
      </c>
      <c r="Q107" s="40"/>
      <c r="R107" s="40"/>
      <c r="S107" s="40">
        <f t="shared" si="200"/>
        <v>0</v>
      </c>
    </row>
    <row r="108" spans="1:19" s="41" customFormat="1" ht="26.25" customHeight="1" x14ac:dyDescent="0.2">
      <c r="A108" s="37"/>
      <c r="B108" s="46" t="s">
        <v>428</v>
      </c>
      <c r="C108" s="58" t="s">
        <v>292</v>
      </c>
      <c r="D108" s="58" t="s">
        <v>427</v>
      </c>
      <c r="E108" s="40">
        <f t="shared" si="201"/>
        <v>0</v>
      </c>
      <c r="F108" s="40">
        <f t="shared" si="202"/>
        <v>0</v>
      </c>
      <c r="G108" s="40">
        <f t="shared" si="196"/>
        <v>0</v>
      </c>
      <c r="H108" s="40"/>
      <c r="I108" s="40"/>
      <c r="J108" s="40">
        <f t="shared" si="197"/>
        <v>0</v>
      </c>
      <c r="K108" s="40"/>
      <c r="L108" s="40"/>
      <c r="M108" s="40">
        <f t="shared" si="198"/>
        <v>0</v>
      </c>
      <c r="N108" s="40"/>
      <c r="O108" s="40"/>
      <c r="P108" s="40">
        <f t="shared" si="199"/>
        <v>0</v>
      </c>
      <c r="Q108" s="40"/>
      <c r="R108" s="40"/>
      <c r="S108" s="40">
        <f t="shared" si="200"/>
        <v>0</v>
      </c>
    </row>
    <row r="109" spans="1:19" s="41" customFormat="1" ht="26.25" customHeight="1" x14ac:dyDescent="0.2">
      <c r="A109" s="37"/>
      <c r="B109" s="46" t="s">
        <v>429</v>
      </c>
      <c r="C109" s="58" t="s">
        <v>430</v>
      </c>
      <c r="D109" s="58" t="s">
        <v>427</v>
      </c>
      <c r="E109" s="40">
        <f t="shared" si="201"/>
        <v>0</v>
      </c>
      <c r="F109" s="40">
        <f t="shared" si="202"/>
        <v>0</v>
      </c>
      <c r="G109" s="40">
        <f t="shared" si="196"/>
        <v>0</v>
      </c>
      <c r="H109" s="40"/>
      <c r="I109" s="40"/>
      <c r="J109" s="40">
        <f t="shared" si="197"/>
        <v>0</v>
      </c>
      <c r="K109" s="40"/>
      <c r="L109" s="40"/>
      <c r="M109" s="40">
        <f t="shared" si="198"/>
        <v>0</v>
      </c>
      <c r="N109" s="40"/>
      <c r="O109" s="40"/>
      <c r="P109" s="40">
        <f t="shared" si="199"/>
        <v>0</v>
      </c>
      <c r="Q109" s="40"/>
      <c r="R109" s="40"/>
      <c r="S109" s="40">
        <f t="shared" si="200"/>
        <v>0</v>
      </c>
    </row>
    <row r="110" spans="1:19" s="41" customFormat="1" ht="13.5" customHeight="1" x14ac:dyDescent="0.2">
      <c r="A110" s="37"/>
      <c r="B110" s="38" t="s">
        <v>431</v>
      </c>
      <c r="C110" s="39" t="s">
        <v>432</v>
      </c>
      <c r="D110" s="39" t="s">
        <v>387</v>
      </c>
      <c r="E110" s="40" t="s">
        <v>187</v>
      </c>
      <c r="F110" s="40" t="s">
        <v>187</v>
      </c>
      <c r="G110" s="40" t="s">
        <v>187</v>
      </c>
      <c r="H110" s="40" t="s">
        <v>187</v>
      </c>
      <c r="I110" s="40" t="s">
        <v>187</v>
      </c>
      <c r="J110" s="40" t="s">
        <v>187</v>
      </c>
      <c r="K110" s="40" t="s">
        <v>187</v>
      </c>
      <c r="L110" s="40" t="s">
        <v>187</v>
      </c>
      <c r="M110" s="40" t="s">
        <v>187</v>
      </c>
      <c r="N110" s="40"/>
      <c r="O110" s="40"/>
      <c r="P110" s="40">
        <f t="shared" si="199"/>
        <v>0</v>
      </c>
      <c r="Q110" s="40" t="s">
        <v>187</v>
      </c>
      <c r="R110" s="40" t="s">
        <v>187</v>
      </c>
      <c r="S110" s="40" t="s">
        <v>187</v>
      </c>
    </row>
    <row r="111" spans="1:19" s="41" customFormat="1" ht="60.75" customHeight="1" x14ac:dyDescent="0.2">
      <c r="A111" s="37"/>
      <c r="B111" s="38" t="s">
        <v>433</v>
      </c>
      <c r="C111" s="39" t="s">
        <v>434</v>
      </c>
      <c r="D111" s="39" t="s">
        <v>390</v>
      </c>
      <c r="E111" s="40" t="s">
        <v>187</v>
      </c>
      <c r="F111" s="40" t="s">
        <v>187</v>
      </c>
      <c r="G111" s="40" t="s">
        <v>187</v>
      </c>
      <c r="H111" s="40" t="s">
        <v>187</v>
      </c>
      <c r="I111" s="40" t="s">
        <v>187</v>
      </c>
      <c r="J111" s="40" t="s">
        <v>187</v>
      </c>
      <c r="K111" s="40" t="s">
        <v>187</v>
      </c>
      <c r="L111" s="40" t="s">
        <v>187</v>
      </c>
      <c r="M111" s="40" t="s">
        <v>187</v>
      </c>
      <c r="N111" s="40"/>
      <c r="O111" s="40"/>
      <c r="P111" s="40">
        <f t="shared" si="199"/>
        <v>0</v>
      </c>
      <c r="Q111" s="40" t="s">
        <v>187</v>
      </c>
      <c r="R111" s="40" t="s">
        <v>187</v>
      </c>
      <c r="S111" s="40" t="s">
        <v>187</v>
      </c>
    </row>
    <row r="112" spans="1:19" s="41" customFormat="1" ht="29.25" customHeight="1" x14ac:dyDescent="0.2">
      <c r="A112" s="37"/>
      <c r="B112" s="38" t="s">
        <v>435</v>
      </c>
      <c r="C112" s="56" t="s">
        <v>436</v>
      </c>
      <c r="D112" s="56" t="s">
        <v>387</v>
      </c>
      <c r="E112" s="40">
        <f t="shared" ref="E112" si="203">H112+K112+N112</f>
        <v>0</v>
      </c>
      <c r="F112" s="40">
        <f t="shared" ref="F112" si="204">I112+L112+O112</f>
        <v>0</v>
      </c>
      <c r="G112" s="40">
        <f t="shared" ref="G112" si="205">E112-F112</f>
        <v>0</v>
      </c>
      <c r="H112" s="40"/>
      <c r="I112" s="40"/>
      <c r="J112" s="40">
        <f t="shared" ref="J112" si="206">H112-I112</f>
        <v>0</v>
      </c>
      <c r="K112" s="40"/>
      <c r="L112" s="40"/>
      <c r="M112" s="40">
        <f t="shared" ref="M112" si="207">K112-L112</f>
        <v>0</v>
      </c>
      <c r="N112" s="40"/>
      <c r="O112" s="40"/>
      <c r="P112" s="40">
        <f t="shared" si="199"/>
        <v>0</v>
      </c>
      <c r="Q112" s="40"/>
      <c r="R112" s="40"/>
      <c r="S112" s="40"/>
    </row>
    <row r="113" spans="1:19" s="41" customFormat="1" ht="13.5" customHeight="1" x14ac:dyDescent="0.2">
      <c r="A113" s="37"/>
      <c r="B113" s="38" t="s">
        <v>437</v>
      </c>
      <c r="C113" s="39" t="s">
        <v>438</v>
      </c>
      <c r="D113" s="39" t="s">
        <v>321</v>
      </c>
      <c r="E113" s="40" t="s">
        <v>187</v>
      </c>
      <c r="F113" s="40" t="s">
        <v>187</v>
      </c>
      <c r="G113" s="40" t="s">
        <v>187</v>
      </c>
      <c r="H113" s="40" t="s">
        <v>187</v>
      </c>
      <c r="I113" s="40" t="s">
        <v>187</v>
      </c>
      <c r="J113" s="40" t="s">
        <v>187</v>
      </c>
      <c r="K113" s="40" t="s">
        <v>187</v>
      </c>
      <c r="L113" s="40" t="s">
        <v>187</v>
      </c>
      <c r="M113" s="40" t="s">
        <v>187</v>
      </c>
      <c r="N113" s="40"/>
      <c r="O113" s="40"/>
      <c r="P113" s="40">
        <f t="shared" si="199"/>
        <v>0</v>
      </c>
      <c r="Q113" s="40" t="s">
        <v>187</v>
      </c>
      <c r="R113" s="40" t="s">
        <v>187</v>
      </c>
      <c r="S113" s="40" t="s">
        <v>187</v>
      </c>
    </row>
    <row r="114" spans="1:19" s="41" customFormat="1" ht="63" customHeight="1" x14ac:dyDescent="0.2">
      <c r="A114" s="37"/>
      <c r="B114" s="38" t="s">
        <v>439</v>
      </c>
      <c r="C114" s="39" t="s">
        <v>440</v>
      </c>
      <c r="D114" s="39" t="s">
        <v>441</v>
      </c>
      <c r="E114" s="40" t="s">
        <v>187</v>
      </c>
      <c r="F114" s="40" t="s">
        <v>187</v>
      </c>
      <c r="G114" s="40" t="s">
        <v>187</v>
      </c>
      <c r="H114" s="40" t="s">
        <v>187</v>
      </c>
      <c r="I114" s="40" t="s">
        <v>187</v>
      </c>
      <c r="J114" s="40" t="s">
        <v>187</v>
      </c>
      <c r="K114" s="40" t="s">
        <v>187</v>
      </c>
      <c r="L114" s="40" t="s">
        <v>187</v>
      </c>
      <c r="M114" s="40" t="s">
        <v>187</v>
      </c>
      <c r="N114" s="40"/>
      <c r="O114" s="40"/>
      <c r="P114" s="40">
        <f t="shared" si="199"/>
        <v>0</v>
      </c>
      <c r="Q114" s="40" t="s">
        <v>187</v>
      </c>
      <c r="R114" s="40" t="s">
        <v>187</v>
      </c>
      <c r="S114" s="40" t="s">
        <v>187</v>
      </c>
    </row>
    <row r="115" spans="1:19" s="41" customFormat="1" ht="30.75" customHeight="1" x14ac:dyDescent="0.2">
      <c r="A115" s="37"/>
      <c r="B115" s="38" t="s">
        <v>442</v>
      </c>
      <c r="C115" s="56" t="s">
        <v>443</v>
      </c>
      <c r="D115" s="56" t="s">
        <v>321</v>
      </c>
      <c r="E115" s="40">
        <f t="shared" ref="E115" si="208">H115+K115+N115</f>
        <v>0</v>
      </c>
      <c r="F115" s="40">
        <f t="shared" ref="F115" si="209">I115+L115+O115</f>
        <v>0</v>
      </c>
      <c r="G115" s="40">
        <f t="shared" ref="G115" si="210">E115-F115</f>
        <v>0</v>
      </c>
      <c r="H115" s="40"/>
      <c r="I115" s="40"/>
      <c r="J115" s="40"/>
      <c r="K115" s="40"/>
      <c r="L115" s="40"/>
      <c r="M115" s="40">
        <f>K115-L115</f>
        <v>0</v>
      </c>
      <c r="N115" s="40"/>
      <c r="O115" s="40"/>
      <c r="P115" s="40">
        <f t="shared" si="199"/>
        <v>0</v>
      </c>
      <c r="Q115" s="40"/>
      <c r="R115" s="40"/>
      <c r="S115" s="40">
        <f t="shared" si="200"/>
        <v>0</v>
      </c>
    </row>
    <row r="116" spans="1:19" s="41" customFormat="1" ht="13.5" customHeight="1" x14ac:dyDescent="0.2">
      <c r="A116" s="37"/>
      <c r="B116" s="38" t="s">
        <v>444</v>
      </c>
      <c r="C116" s="39" t="s">
        <v>269</v>
      </c>
      <c r="D116" s="39" t="s">
        <v>187</v>
      </c>
      <c r="E116" s="40">
        <f t="shared" ref="E116:Q116" si="211">E6-E41</f>
        <v>6923242.2399999946</v>
      </c>
      <c r="F116" s="40">
        <f t="shared" ref="F116:G116" si="212">F6-F41</f>
        <v>8536481.8399999961</v>
      </c>
      <c r="G116" s="40">
        <f t="shared" si="212"/>
        <v>-1613239.5999999964</v>
      </c>
      <c r="H116" s="40">
        <f t="shared" si="211"/>
        <v>0</v>
      </c>
      <c r="I116" s="40">
        <f t="shared" ref="I116:J116" si="213">I6-I41</f>
        <v>0</v>
      </c>
      <c r="J116" s="40">
        <f t="shared" si="213"/>
        <v>0</v>
      </c>
      <c r="K116" s="40">
        <f t="shared" si="211"/>
        <v>0</v>
      </c>
      <c r="L116" s="40">
        <f t="shared" ref="L116:M116" si="214">L6-L41</f>
        <v>0</v>
      </c>
      <c r="M116" s="40">
        <f t="shared" si="214"/>
        <v>0</v>
      </c>
      <c r="N116" s="40">
        <f t="shared" ref="N116:O116" si="215">N6-N41</f>
        <v>6923242.2399999984</v>
      </c>
      <c r="O116" s="40">
        <f t="shared" si="215"/>
        <v>8536481.8399999924</v>
      </c>
      <c r="P116" s="40">
        <f t="shared" ref="P116" si="216">P6-P41</f>
        <v>-1613239.5999999964</v>
      </c>
      <c r="Q116" s="40">
        <f t="shared" si="211"/>
        <v>0</v>
      </c>
      <c r="R116" s="40">
        <f t="shared" ref="R116" si="217">R6-R41</f>
        <v>0</v>
      </c>
      <c r="S116" s="40">
        <f>S6-S41</f>
        <v>0</v>
      </c>
    </row>
    <row r="117" spans="1:19" s="41" customFormat="1" ht="39.75" customHeight="1" x14ac:dyDescent="0.2">
      <c r="A117" s="37"/>
      <c r="B117" s="38" t="s">
        <v>445</v>
      </c>
      <c r="C117" s="39" t="s">
        <v>446</v>
      </c>
      <c r="D117" s="39" t="s">
        <v>246</v>
      </c>
      <c r="E117" s="40">
        <f>K117</f>
        <v>0</v>
      </c>
      <c r="F117" s="40">
        <f>L117</f>
        <v>0</v>
      </c>
      <c r="G117" s="40">
        <f t="shared" ref="G117:G119" si="218">E117-F117</f>
        <v>0</v>
      </c>
      <c r="H117" s="40" t="s">
        <v>187</v>
      </c>
      <c r="I117" s="40" t="s">
        <v>187</v>
      </c>
      <c r="J117" s="40" t="s">
        <v>187</v>
      </c>
      <c r="K117" s="40"/>
      <c r="L117" s="40"/>
      <c r="M117" s="40">
        <f>K117-L117</f>
        <v>0</v>
      </c>
      <c r="N117" s="40" t="s">
        <v>187</v>
      </c>
      <c r="O117" s="40" t="s">
        <v>187</v>
      </c>
      <c r="P117" s="40" t="s">
        <v>187</v>
      </c>
      <c r="Q117" s="40" t="s">
        <v>187</v>
      </c>
      <c r="R117" s="40" t="s">
        <v>187</v>
      </c>
      <c r="S117" s="40" t="s">
        <v>187</v>
      </c>
    </row>
    <row r="118" spans="1:19" s="41" customFormat="1" ht="50.25" customHeight="1" x14ac:dyDescent="0.2">
      <c r="A118" s="37"/>
      <c r="B118" s="38" t="s">
        <v>447</v>
      </c>
      <c r="C118" s="39" t="s">
        <v>448</v>
      </c>
      <c r="D118" s="39" t="s">
        <v>199</v>
      </c>
      <c r="E118" s="40">
        <f>H118</f>
        <v>0</v>
      </c>
      <c r="F118" s="40">
        <f>I118</f>
        <v>0</v>
      </c>
      <c r="G118" s="40">
        <f t="shared" si="218"/>
        <v>0</v>
      </c>
      <c r="H118" s="40"/>
      <c r="I118" s="40"/>
      <c r="J118" s="40">
        <f t="shared" ref="J118:J119" si="219">H118-I118</f>
        <v>0</v>
      </c>
      <c r="K118" s="40" t="s">
        <v>187</v>
      </c>
      <c r="L118" s="40" t="s">
        <v>187</v>
      </c>
      <c r="M118" s="40" t="s">
        <v>187</v>
      </c>
      <c r="N118" s="40" t="s">
        <v>187</v>
      </c>
      <c r="O118" s="40" t="s">
        <v>187</v>
      </c>
      <c r="P118" s="40" t="s">
        <v>187</v>
      </c>
      <c r="Q118" s="40" t="s">
        <v>187</v>
      </c>
      <c r="R118" s="40" t="s">
        <v>187</v>
      </c>
      <c r="S118" s="40" t="s">
        <v>187</v>
      </c>
    </row>
    <row r="119" spans="1:19" s="41" customFormat="1" ht="53.25" customHeight="1" x14ac:dyDescent="0.2">
      <c r="A119" s="59"/>
      <c r="B119" s="38" t="s">
        <v>449</v>
      </c>
      <c r="C119" s="60" t="s">
        <v>450</v>
      </c>
      <c r="D119" s="56" t="s">
        <v>199</v>
      </c>
      <c r="E119" s="40">
        <f t="shared" ref="E119" si="220">H119+K119+N119</f>
        <v>0</v>
      </c>
      <c r="F119" s="40">
        <f t="shared" ref="F119" si="221">I119+L119+O119</f>
        <v>0</v>
      </c>
      <c r="G119" s="40">
        <f t="shared" si="218"/>
        <v>0</v>
      </c>
      <c r="H119" s="40"/>
      <c r="I119" s="40"/>
      <c r="J119" s="40">
        <f t="shared" si="219"/>
        <v>0</v>
      </c>
      <c r="K119" s="40"/>
      <c r="L119" s="40"/>
      <c r="M119" s="40">
        <f>K119-L119</f>
        <v>0</v>
      </c>
      <c r="N119" s="40"/>
      <c r="O119" s="40"/>
      <c r="P119" s="40">
        <f t="shared" ref="P119" si="222">N119-O119</f>
        <v>0</v>
      </c>
      <c r="Q119" s="40"/>
      <c r="R119" s="40"/>
      <c r="S119" s="40">
        <f t="shared" ref="S119" si="223">Q119-R119</f>
        <v>0</v>
      </c>
    </row>
    <row r="120" spans="1:19" s="36" customFormat="1" ht="13.5" customHeight="1" thickBot="1" x14ac:dyDescent="0.25">
      <c r="A120" s="61"/>
      <c r="B120" s="62" t="s">
        <v>451</v>
      </c>
      <c r="C120" s="63" t="s">
        <v>452</v>
      </c>
      <c r="D120" s="63" t="s">
        <v>187</v>
      </c>
      <c r="E120" s="35">
        <f>E5-E118+E6-E41-E100+E95</f>
        <v>8713476.1899999976</v>
      </c>
      <c r="F120" s="35">
        <f t="shared" ref="F120:G120" si="224">F5-F118+F6-F41-F100+F95</f>
        <v>10924738.329999998</v>
      </c>
      <c r="G120" s="35">
        <f t="shared" si="224"/>
        <v>-2211262.1399999964</v>
      </c>
      <c r="H120" s="35">
        <f>H5-H118+H6-H41-H100+H95</f>
        <v>0</v>
      </c>
      <c r="I120" s="35">
        <f>I5-I118+I6-I41-I100+I95</f>
        <v>0</v>
      </c>
      <c r="J120" s="35">
        <f>J5-J118+J6-J41-J100+J95</f>
        <v>0</v>
      </c>
      <c r="K120" s="35">
        <f t="shared" ref="K120:L120" si="225">K5+K6-K41-K100+K95</f>
        <v>0</v>
      </c>
      <c r="L120" s="35">
        <f t="shared" si="225"/>
        <v>0</v>
      </c>
      <c r="M120" s="35">
        <f>M5+M6-M41-M100+M95</f>
        <v>0</v>
      </c>
      <c r="N120" s="44">
        <f t="shared" ref="N120:O120" si="226">N5+N6-N41-N100+N95</f>
        <v>8713476.1900000013</v>
      </c>
      <c r="O120" s="44">
        <f t="shared" si="226"/>
        <v>10924738.329999994</v>
      </c>
      <c r="P120" s="44">
        <f t="shared" ref="P120" si="227">P5+P6-P41-P100+P95</f>
        <v>-2211262.1399999964</v>
      </c>
      <c r="Q120" s="35">
        <f t="shared" ref="Q120" si="228">Q5+Q6-Q41-Q100+Q95</f>
        <v>0</v>
      </c>
      <c r="R120" s="35">
        <f t="shared" ref="R120:S120" si="229">R5+R6-R41-R100+R95</f>
        <v>0</v>
      </c>
      <c r="S120" s="44">
        <f t="shared" si="229"/>
        <v>0</v>
      </c>
    </row>
    <row r="121" spans="1:19" ht="18" customHeight="1" x14ac:dyDescent="0.25">
      <c r="N121" s="66"/>
      <c r="O121" s="66"/>
      <c r="P121" s="66"/>
      <c r="Q121" s="67"/>
      <c r="R121" s="67"/>
    </row>
    <row r="122" spans="1:19" s="67" customFormat="1" ht="12" x14ac:dyDescent="0.2">
      <c r="A122" s="67" t="s">
        <v>458</v>
      </c>
      <c r="B122" s="68"/>
      <c r="E122" s="66"/>
      <c r="F122" s="66"/>
      <c r="G122" s="66"/>
      <c r="H122" s="66"/>
      <c r="I122" s="66"/>
      <c r="J122" s="66"/>
      <c r="K122" s="66"/>
      <c r="L122" s="66"/>
      <c r="M122" s="66"/>
      <c r="N122" s="66"/>
      <c r="O122" s="66"/>
      <c r="P122" s="66"/>
      <c r="Q122" s="66"/>
      <c r="R122" s="66"/>
    </row>
    <row r="123" spans="1:19" s="67" customFormat="1" ht="72" customHeight="1" x14ac:dyDescent="0.25">
      <c r="A123" s="83" t="s">
        <v>459</v>
      </c>
      <c r="B123" s="84"/>
      <c r="C123" s="84"/>
      <c r="D123" s="84"/>
      <c r="E123" s="69"/>
      <c r="F123" s="69"/>
      <c r="G123" s="69"/>
      <c r="H123" s="69"/>
      <c r="I123" s="69"/>
      <c r="J123" s="69"/>
      <c r="K123" s="69"/>
      <c r="L123" s="69"/>
      <c r="M123" s="69"/>
      <c r="N123" s="64"/>
      <c r="O123" s="64"/>
      <c r="P123" s="64"/>
      <c r="Q123" s="64"/>
      <c r="R123" s="64"/>
    </row>
    <row r="124" spans="1:19" ht="3" customHeight="1" x14ac:dyDescent="0.25"/>
  </sheetData>
  <mergeCells count="8">
    <mergeCell ref="A123:D123"/>
    <mergeCell ref="A4:B4"/>
    <mergeCell ref="C47:C48"/>
    <mergeCell ref="D47:D48"/>
    <mergeCell ref="E2:N2"/>
    <mergeCell ref="A2:B3"/>
    <mergeCell ref="C2:C3"/>
    <mergeCell ref="D2:D3"/>
  </mergeCells>
  <pageMargins left="0.7" right="0.7" top="0.75" bottom="0.75" header="0.3" footer="0.3"/>
  <pageSetup paperSize="9" scale="4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BreakPreview" zoomScaleNormal="100" zoomScaleSheetLayoutView="100" workbookViewId="0">
      <selection activeCell="G6" sqref="G6"/>
    </sheetView>
  </sheetViews>
  <sheetFormatPr defaultRowHeight="12.75" x14ac:dyDescent="0.2"/>
  <cols>
    <col min="1" max="1" width="7.6640625" customWidth="1"/>
    <col min="2" max="2" width="45" customWidth="1"/>
    <col min="3" max="3" width="13.1640625" style="1" customWidth="1"/>
    <col min="4" max="4" width="16.6640625" style="1" customWidth="1"/>
    <col min="5" max="5" width="16" style="1" customWidth="1"/>
    <col min="6" max="6" width="16.5" style="1" customWidth="1"/>
    <col min="7" max="7" width="16.33203125" style="1" customWidth="1"/>
    <col min="8" max="8" width="15.6640625" style="1" customWidth="1"/>
    <col min="9" max="9" width="16.1640625" style="1" customWidth="1"/>
    <col min="10" max="11" width="15.1640625" style="1" customWidth="1"/>
  </cols>
  <sheetData>
    <row r="1" spans="1:11" x14ac:dyDescent="0.2">
      <c r="A1" s="9" t="s">
        <v>109</v>
      </c>
    </row>
    <row r="2" spans="1:11" ht="51" x14ac:dyDescent="0.2">
      <c r="A2" s="11" t="s">
        <v>14</v>
      </c>
      <c r="B2" s="11" t="s">
        <v>110</v>
      </c>
      <c r="C2" s="11" t="s">
        <v>111</v>
      </c>
      <c r="D2" s="11" t="s">
        <v>112</v>
      </c>
      <c r="E2" s="11" t="s">
        <v>113</v>
      </c>
      <c r="F2" s="11" t="s">
        <v>114</v>
      </c>
      <c r="G2" s="11" t="s">
        <v>115</v>
      </c>
      <c r="H2" s="11" t="s">
        <v>116</v>
      </c>
      <c r="I2" s="11" t="s">
        <v>117</v>
      </c>
      <c r="J2" s="11" t="s">
        <v>118</v>
      </c>
      <c r="K2" s="11" t="s">
        <v>119</v>
      </c>
    </row>
    <row r="3" spans="1:11" x14ac:dyDescent="0.2">
      <c r="A3" s="11">
        <v>1</v>
      </c>
      <c r="B3" s="11">
        <v>2</v>
      </c>
      <c r="C3" s="11">
        <v>3</v>
      </c>
      <c r="D3" s="11">
        <v>4</v>
      </c>
      <c r="E3" s="11">
        <v>5</v>
      </c>
      <c r="F3" s="11">
        <v>6</v>
      </c>
      <c r="G3" s="11">
        <v>7</v>
      </c>
      <c r="H3" s="11">
        <v>8</v>
      </c>
      <c r="I3" s="11">
        <v>9</v>
      </c>
      <c r="J3" s="11">
        <v>10</v>
      </c>
      <c r="K3" s="11">
        <v>11</v>
      </c>
    </row>
    <row r="4" spans="1:11" ht="30" customHeight="1" x14ac:dyDescent="0.2">
      <c r="A4" s="12">
        <v>1</v>
      </c>
      <c r="B4" s="12" t="s">
        <v>177</v>
      </c>
      <c r="C4" s="13" t="s">
        <v>23</v>
      </c>
      <c r="D4" s="77">
        <v>32330</v>
      </c>
      <c r="E4" s="77">
        <v>35198258</v>
      </c>
      <c r="F4" s="77">
        <v>8225484.75</v>
      </c>
      <c r="G4" s="77">
        <v>6400462.1100000003</v>
      </c>
      <c r="H4" s="77">
        <v>12228488.369999999</v>
      </c>
      <c r="I4" s="77">
        <v>9093563.1799999997</v>
      </c>
      <c r="J4" s="13">
        <v>1229</v>
      </c>
      <c r="K4" s="13"/>
    </row>
    <row r="5" spans="1:11" ht="30" customHeight="1" x14ac:dyDescent="0.2">
      <c r="A5" s="12">
        <v>2</v>
      </c>
      <c r="B5" s="12" t="s">
        <v>25</v>
      </c>
      <c r="C5" s="13" t="s">
        <v>23</v>
      </c>
      <c r="D5" s="77">
        <v>3163</v>
      </c>
      <c r="E5" s="77">
        <v>291000</v>
      </c>
      <c r="F5" s="77"/>
      <c r="G5" s="77"/>
      <c r="H5" s="77"/>
      <c r="I5" s="77">
        <v>291000</v>
      </c>
      <c r="J5" s="13">
        <v>92</v>
      </c>
      <c r="K5" s="13"/>
    </row>
    <row r="6" spans="1:11" ht="76.5" x14ac:dyDescent="0.2">
      <c r="A6" s="12">
        <v>3</v>
      </c>
      <c r="B6" s="12" t="s">
        <v>178</v>
      </c>
      <c r="C6" s="13" t="s">
        <v>179</v>
      </c>
      <c r="D6" s="77">
        <v>381.67</v>
      </c>
      <c r="E6" s="77">
        <v>2290000</v>
      </c>
      <c r="F6" s="77">
        <v>570000</v>
      </c>
      <c r="G6" s="77">
        <v>950000</v>
      </c>
      <c r="H6" s="77"/>
      <c r="I6" s="77">
        <v>770000</v>
      </c>
      <c r="J6" s="13">
        <v>6</v>
      </c>
      <c r="K6" s="13"/>
    </row>
    <row r="7" spans="1:11" ht="31.5" customHeight="1" x14ac:dyDescent="0.2">
      <c r="A7" s="12"/>
      <c r="B7" s="12"/>
      <c r="C7" s="13"/>
      <c r="D7" s="77"/>
      <c r="E7" s="77"/>
      <c r="F7" s="77"/>
      <c r="G7" s="77"/>
      <c r="H7" s="77"/>
      <c r="I7" s="77"/>
      <c r="J7" s="13"/>
      <c r="K7" s="13"/>
    </row>
    <row r="8" spans="1:11" ht="31.5" customHeight="1" x14ac:dyDescent="0.2">
      <c r="A8" s="12"/>
      <c r="B8" s="12"/>
      <c r="C8" s="13"/>
      <c r="D8" s="13"/>
      <c r="E8" s="13"/>
      <c r="F8" s="13"/>
      <c r="G8" s="13"/>
      <c r="H8" s="77"/>
      <c r="I8" s="13"/>
      <c r="J8" s="13"/>
      <c r="K8" s="13"/>
    </row>
    <row r="9" spans="1:11" ht="31.5" customHeight="1" x14ac:dyDescent="0.2">
      <c r="A9" s="12"/>
      <c r="B9" s="12"/>
      <c r="C9" s="13"/>
      <c r="D9" s="13"/>
      <c r="E9" s="13"/>
      <c r="F9" s="13"/>
      <c r="G9" s="13"/>
      <c r="H9" s="13"/>
      <c r="I9" s="13"/>
      <c r="J9" s="13"/>
      <c r="K9" s="13"/>
    </row>
    <row r="10" spans="1:11" x14ac:dyDescent="0.2">
      <c r="B10" s="24" t="s">
        <v>180</v>
      </c>
    </row>
  </sheetData>
  <pageMargins left="0.51181102362204722" right="0.31496062992125984" top="0.55118110236220474" bottom="0.35433070866141736" header="0.31496062992125984" footer="0.31496062992125984"/>
  <pageSetup paperSize="9"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view="pageBreakPreview" zoomScaleNormal="100" zoomScaleSheetLayoutView="100" workbookViewId="0">
      <selection activeCell="F6" sqref="F6"/>
    </sheetView>
  </sheetViews>
  <sheetFormatPr defaultRowHeight="12.75" x14ac:dyDescent="0.2"/>
  <cols>
    <col min="2" max="2" width="27.83203125" customWidth="1"/>
    <col min="3" max="3" width="35" customWidth="1"/>
    <col min="4" max="4" width="36" customWidth="1"/>
    <col min="5" max="5" width="21.83203125" customWidth="1"/>
    <col min="6" max="6" width="13.83203125" customWidth="1"/>
    <col min="7" max="7" width="14.83203125" customWidth="1"/>
    <col min="8" max="11" width="13.83203125" customWidth="1"/>
  </cols>
  <sheetData>
    <row r="1" spans="1:11" x14ac:dyDescent="0.2">
      <c r="A1" s="9" t="s">
        <v>120</v>
      </c>
    </row>
    <row r="2" spans="1:11" ht="50.25" customHeight="1" x14ac:dyDescent="0.2">
      <c r="A2" s="11" t="s">
        <v>36</v>
      </c>
      <c r="B2" s="11" t="s">
        <v>121</v>
      </c>
      <c r="C2" s="11" t="s">
        <v>122</v>
      </c>
      <c r="D2" s="11" t="s">
        <v>123</v>
      </c>
      <c r="E2" s="11" t="s">
        <v>124</v>
      </c>
      <c r="F2" s="11" t="s">
        <v>125</v>
      </c>
      <c r="G2" s="11" t="s">
        <v>126</v>
      </c>
      <c r="H2" s="11" t="s">
        <v>127</v>
      </c>
      <c r="I2" s="11" t="s">
        <v>128</v>
      </c>
      <c r="J2" s="11" t="s">
        <v>129</v>
      </c>
      <c r="K2" s="11" t="s">
        <v>130</v>
      </c>
    </row>
    <row r="3" spans="1:11" x14ac:dyDescent="0.2">
      <c r="A3" s="11">
        <v>1</v>
      </c>
      <c r="B3" s="11"/>
      <c r="C3" s="11"/>
      <c r="D3" s="11"/>
      <c r="E3" s="11"/>
      <c r="F3" s="11"/>
      <c r="G3" s="11"/>
      <c r="H3" s="11"/>
      <c r="I3" s="11"/>
      <c r="J3" s="11"/>
      <c r="K3" s="11"/>
    </row>
    <row r="4" spans="1:11" ht="38.25" x14ac:dyDescent="0.2">
      <c r="A4" s="12">
        <v>1</v>
      </c>
      <c r="B4" s="12" t="s">
        <v>482</v>
      </c>
      <c r="C4" s="12" t="s">
        <v>483</v>
      </c>
      <c r="D4" s="12" t="s">
        <v>484</v>
      </c>
      <c r="E4" s="12" t="s">
        <v>485</v>
      </c>
      <c r="F4" s="12"/>
      <c r="G4" s="12"/>
      <c r="H4" s="12"/>
      <c r="I4" s="12"/>
      <c r="J4" s="78">
        <v>2017</v>
      </c>
      <c r="K4" s="78">
        <v>2017</v>
      </c>
    </row>
    <row r="5" spans="1:11" ht="54" customHeight="1" x14ac:dyDescent="0.2">
      <c r="A5" s="96">
        <v>2</v>
      </c>
      <c r="B5" s="98" t="s">
        <v>486</v>
      </c>
      <c r="C5" s="12" t="s">
        <v>487</v>
      </c>
      <c r="D5" s="12" t="s">
        <v>488</v>
      </c>
      <c r="E5" s="12" t="s">
        <v>489</v>
      </c>
      <c r="F5" s="12"/>
      <c r="G5" s="12"/>
      <c r="H5" s="12"/>
      <c r="I5" s="12"/>
      <c r="J5" s="78">
        <v>2017</v>
      </c>
      <c r="K5" s="78">
        <v>2017</v>
      </c>
    </row>
    <row r="6" spans="1:11" ht="43.5" customHeight="1" x14ac:dyDescent="0.2">
      <c r="A6" s="97"/>
      <c r="B6" s="99"/>
      <c r="C6" s="12" t="s">
        <v>490</v>
      </c>
      <c r="D6" s="12" t="s">
        <v>491</v>
      </c>
      <c r="E6" s="12" t="s">
        <v>492</v>
      </c>
      <c r="F6" s="12"/>
      <c r="G6" s="12"/>
      <c r="H6" s="12"/>
      <c r="I6" s="12"/>
      <c r="J6" s="78">
        <v>2017</v>
      </c>
      <c r="K6" s="78">
        <v>2017</v>
      </c>
    </row>
    <row r="7" spans="1:11" x14ac:dyDescent="0.2">
      <c r="A7" s="12">
        <v>3</v>
      </c>
      <c r="B7" s="12"/>
      <c r="C7" s="12"/>
      <c r="D7" s="12"/>
      <c r="E7" s="12"/>
      <c r="F7" s="12"/>
      <c r="G7" s="12"/>
      <c r="H7" s="12"/>
      <c r="I7" s="12"/>
      <c r="J7" s="17"/>
      <c r="K7" s="17"/>
    </row>
    <row r="8" spans="1:11" x14ac:dyDescent="0.2">
      <c r="A8" s="12">
        <v>4</v>
      </c>
      <c r="B8" s="12"/>
      <c r="C8" s="12"/>
      <c r="D8" s="12"/>
      <c r="E8" s="12"/>
      <c r="F8" s="12"/>
      <c r="G8" s="12"/>
      <c r="H8" s="12"/>
      <c r="I8" s="12"/>
      <c r="J8" s="17"/>
      <c r="K8" s="17"/>
    </row>
    <row r="9" spans="1:11" x14ac:dyDescent="0.2">
      <c r="A9" s="12">
        <v>5</v>
      </c>
      <c r="B9" s="12"/>
      <c r="C9" s="12"/>
      <c r="D9" s="12"/>
      <c r="E9" s="12"/>
      <c r="F9" s="12"/>
      <c r="G9" s="12"/>
      <c r="H9" s="12"/>
      <c r="I9" s="12"/>
      <c r="J9" s="17"/>
      <c r="K9" s="17"/>
    </row>
    <row r="10" spans="1:11" x14ac:dyDescent="0.2">
      <c r="A10" s="12">
        <v>6</v>
      </c>
      <c r="B10" s="12"/>
      <c r="C10" s="12"/>
      <c r="D10" s="12"/>
      <c r="E10" s="12"/>
      <c r="F10" s="12"/>
      <c r="G10" s="12"/>
      <c r="H10" s="12"/>
      <c r="I10" s="12"/>
      <c r="J10" s="17"/>
      <c r="K10" s="17"/>
    </row>
    <row r="11" spans="1:11" x14ac:dyDescent="0.2">
      <c r="A11" s="8"/>
    </row>
  </sheetData>
  <mergeCells count="2">
    <mergeCell ref="A5:A6"/>
    <mergeCell ref="B5:B6"/>
  </mergeCells>
  <pageMargins left="0.31496062992125984" right="0.31496062992125984" top="0.35433070866141736" bottom="0.15748031496062992" header="0.31496062992125984" footer="0.31496062992125984"/>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view="pageBreakPreview" zoomScaleNormal="100" zoomScaleSheetLayoutView="100" workbookViewId="0">
      <selection activeCell="D7" sqref="D7"/>
    </sheetView>
  </sheetViews>
  <sheetFormatPr defaultRowHeight="12.75" x14ac:dyDescent="0.2"/>
  <cols>
    <col min="2" max="2" width="39.1640625" customWidth="1"/>
    <col min="3" max="3" width="26.1640625" customWidth="1"/>
    <col min="4" max="4" width="22.83203125" style="1" customWidth="1"/>
    <col min="5" max="6" width="20.5" style="1" customWidth="1"/>
    <col min="7" max="9" width="16.6640625" style="1" customWidth="1"/>
    <col min="10" max="11" width="20.5" style="1" customWidth="1"/>
  </cols>
  <sheetData>
    <row r="1" spans="1:11" x14ac:dyDescent="0.2">
      <c r="A1" s="9" t="s">
        <v>131</v>
      </c>
    </row>
    <row r="2" spans="1:11" ht="25.5" x14ac:dyDescent="0.2">
      <c r="A2" s="11" t="s">
        <v>36</v>
      </c>
      <c r="B2" s="11" t="s">
        <v>121</v>
      </c>
      <c r="C2" s="11" t="s">
        <v>122</v>
      </c>
      <c r="D2" s="11" t="s">
        <v>123</v>
      </c>
      <c r="E2" s="11" t="s">
        <v>124</v>
      </c>
      <c r="F2" s="11" t="s">
        <v>125</v>
      </c>
      <c r="G2" s="11" t="s">
        <v>126</v>
      </c>
      <c r="H2" s="11" t="s">
        <v>127</v>
      </c>
      <c r="I2" s="11" t="s">
        <v>128</v>
      </c>
      <c r="J2" s="11" t="s">
        <v>129</v>
      </c>
      <c r="K2" s="11" t="s">
        <v>130</v>
      </c>
    </row>
    <row r="3" spans="1:11" x14ac:dyDescent="0.2">
      <c r="A3" s="11">
        <v>1</v>
      </c>
      <c r="B3" s="11"/>
      <c r="C3" s="11"/>
      <c r="D3" s="11"/>
      <c r="E3" s="11"/>
      <c r="F3" s="11"/>
      <c r="G3" s="11"/>
      <c r="H3" s="11"/>
      <c r="I3" s="11"/>
      <c r="J3" s="11"/>
      <c r="K3" s="11"/>
    </row>
    <row r="4" spans="1:11" x14ac:dyDescent="0.2">
      <c r="A4" s="12">
        <v>1</v>
      </c>
      <c r="B4" s="12"/>
      <c r="C4" s="12"/>
      <c r="D4" s="13"/>
      <c r="E4" s="13"/>
      <c r="F4" s="13"/>
      <c r="G4" s="13"/>
      <c r="H4" s="13"/>
      <c r="I4" s="13"/>
      <c r="J4" s="18"/>
      <c r="K4" s="18"/>
    </row>
    <row r="5" spans="1:11" x14ac:dyDescent="0.2">
      <c r="A5" s="12">
        <v>2</v>
      </c>
      <c r="B5" s="12"/>
      <c r="C5" s="12"/>
      <c r="D5" s="19"/>
      <c r="E5" s="20"/>
      <c r="F5" s="13"/>
      <c r="G5" s="13"/>
      <c r="H5" s="13"/>
      <c r="I5" s="13"/>
      <c r="J5" s="18"/>
      <c r="K5" s="18"/>
    </row>
    <row r="6" spans="1:11" x14ac:dyDescent="0.2">
      <c r="A6" s="12">
        <v>3</v>
      </c>
      <c r="B6" s="12"/>
      <c r="C6" s="12"/>
      <c r="D6" s="19"/>
      <c r="E6" s="19"/>
      <c r="F6" s="13"/>
      <c r="G6" s="13"/>
      <c r="H6" s="13"/>
      <c r="I6" s="13"/>
      <c r="J6" s="18"/>
      <c r="K6" s="18"/>
    </row>
    <row r="7" spans="1:11" x14ac:dyDescent="0.2">
      <c r="A7" s="12">
        <v>4</v>
      </c>
      <c r="B7" s="12"/>
      <c r="C7" s="12"/>
      <c r="D7" s="13"/>
      <c r="E7" s="13"/>
      <c r="F7" s="13"/>
      <c r="G7" s="13"/>
      <c r="H7" s="13"/>
      <c r="I7" s="13"/>
      <c r="J7" s="18"/>
      <c r="K7" s="18"/>
    </row>
    <row r="8" spans="1:11" x14ac:dyDescent="0.2">
      <c r="A8" s="12">
        <v>5</v>
      </c>
      <c r="B8" s="12"/>
      <c r="C8" s="12"/>
      <c r="D8" s="19"/>
      <c r="E8" s="19"/>
      <c r="F8" s="13"/>
      <c r="G8" s="13"/>
      <c r="H8" s="13"/>
      <c r="I8" s="13"/>
      <c r="J8" s="18"/>
      <c r="K8" s="18"/>
    </row>
    <row r="9" spans="1:11" x14ac:dyDescent="0.2">
      <c r="A9" s="12">
        <v>6</v>
      </c>
      <c r="B9" s="12"/>
      <c r="C9" s="12"/>
      <c r="D9" s="19"/>
      <c r="E9" s="19"/>
      <c r="F9" s="13"/>
      <c r="G9" s="13"/>
      <c r="H9" s="13"/>
      <c r="I9" s="13"/>
      <c r="J9" s="18"/>
      <c r="K9" s="18"/>
    </row>
    <row r="10" spans="1:11" x14ac:dyDescent="0.2">
      <c r="A10" s="12">
        <v>7</v>
      </c>
      <c r="B10" s="12"/>
      <c r="C10" s="12"/>
      <c r="D10" s="19"/>
      <c r="E10" s="19"/>
      <c r="F10" s="13"/>
      <c r="G10" s="13"/>
      <c r="H10" s="13"/>
      <c r="I10" s="13"/>
      <c r="J10" s="18"/>
      <c r="K10" s="18"/>
    </row>
    <row r="11" spans="1:11" x14ac:dyDescent="0.2">
      <c r="A11" s="12">
        <v>8</v>
      </c>
      <c r="B11" s="12"/>
      <c r="C11" s="12"/>
      <c r="D11" s="19"/>
      <c r="E11" s="13"/>
      <c r="F11" s="13"/>
      <c r="G11" s="13"/>
      <c r="H11" s="13"/>
      <c r="I11" s="13"/>
      <c r="J11" s="18"/>
      <c r="K11" s="18"/>
    </row>
  </sheetData>
  <pageMargins left="0.31496062992125984" right="0.31496062992125984" top="0.35433070866141736" bottom="0.35433070866141736"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vt:i4>
      </vt:variant>
    </vt:vector>
  </HeadingPairs>
  <TitlesOfParts>
    <vt:vector size="15" baseType="lpstr">
      <vt:lpstr>1</vt:lpstr>
      <vt:lpstr>2</vt:lpstr>
      <vt:lpstr>3</vt:lpstr>
      <vt:lpstr>4</vt:lpstr>
      <vt:lpstr>5</vt:lpstr>
      <vt:lpstr>6</vt:lpstr>
      <vt:lpstr>7</vt:lpstr>
      <vt:lpstr>8</vt:lpstr>
      <vt:lpstr>9</vt:lpstr>
      <vt:lpstr>10</vt:lpstr>
      <vt:lpstr>11</vt:lpstr>
      <vt:lpstr>'1'!Область_печати</vt:lpstr>
      <vt:lpstr>'5'!Область_печати</vt:lpstr>
      <vt:lpstr>'7'!Область_печати</vt:lpstr>
      <vt:lpstr>'8'!Область_печати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Гончарова</dc:creator>
  <cp:lastModifiedBy>Евтушенко Ольга (АФО)</cp:lastModifiedBy>
  <cp:lastPrinted>2018-02-13T14:01:22Z</cp:lastPrinted>
  <dcterms:created xsi:type="dcterms:W3CDTF">2016-02-10T10:39:57Z</dcterms:created>
  <dcterms:modified xsi:type="dcterms:W3CDTF">2018-02-16T11:50:57Z</dcterms:modified>
</cp:coreProperties>
</file>